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icamillen/Downloads/"/>
    </mc:Choice>
  </mc:AlternateContent>
  <xr:revisionPtr revIDLastSave="0" documentId="13_ncr:1_{DA8110AF-8891-654B-886E-794EE94F4E59}" xr6:coauthVersionLast="47" xr6:coauthVersionMax="47" xr10:uidLastSave="{00000000-0000-0000-0000-000000000000}"/>
  <bookViews>
    <workbookView xWindow="0" yWindow="500" windowWidth="25600" windowHeight="14400" xr2:uid="{847E1045-20A1-4075-9749-CB1FC280E6FB}"/>
  </bookViews>
  <sheets>
    <sheet name="BUDGET OPTIMA 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</externalReferences>
  <definedNames>
    <definedName name="_____________________TDC08" localSheetId="0">#REF!</definedName>
    <definedName name="_____________________TDC08">#REF!</definedName>
    <definedName name="_____________________TX09">"Q6"</definedName>
    <definedName name="____________________TDC08">#REF!</definedName>
    <definedName name="____________________TX09">"Q6"</definedName>
    <definedName name="___________________TDC08">#REF!</definedName>
    <definedName name="___________________TX09">"Q6"</definedName>
    <definedName name="__________________CLE1">#REF!</definedName>
    <definedName name="__________________CLE2">#REF!</definedName>
    <definedName name="__________________CLE5">#REF!</definedName>
    <definedName name="__________________TDC08">#REF!</definedName>
    <definedName name="__________________TX01">#REF!</definedName>
    <definedName name="__________________TX04">#REF!</definedName>
    <definedName name="__________________TX05">#REF!</definedName>
    <definedName name="__________________TX06">#REF!</definedName>
    <definedName name="__________________TX07">#REF!</definedName>
    <definedName name="__________________TX08">#REF!</definedName>
    <definedName name="__________________TX09">"Q6"</definedName>
    <definedName name="__________________TX10">#REF!</definedName>
    <definedName name="__________________TX11">#REF!</definedName>
    <definedName name="__________________TX12">#REF!</definedName>
    <definedName name="_________________CLE1">#REF!</definedName>
    <definedName name="_________________CLE2">#REF!</definedName>
    <definedName name="_________________CLE5">#REF!</definedName>
    <definedName name="_________________TDC08">#REF!</definedName>
    <definedName name="_________________TX01">#REF!</definedName>
    <definedName name="_________________TX04">#REF!</definedName>
    <definedName name="_________________TX05">#REF!</definedName>
    <definedName name="_________________TX06">#REF!</definedName>
    <definedName name="_________________TX07">#REF!</definedName>
    <definedName name="_________________TX08">#REF!</definedName>
    <definedName name="_________________TX09">"Q6"</definedName>
    <definedName name="_________________TX10">#REF!</definedName>
    <definedName name="_________________TX11">#REF!</definedName>
    <definedName name="_________________TX12">#REF!</definedName>
    <definedName name="________________CLE1">#REF!</definedName>
    <definedName name="________________CLE2">#REF!</definedName>
    <definedName name="________________CLE5">#REF!</definedName>
    <definedName name="________________TDC08">#REF!</definedName>
    <definedName name="________________TX01">#REF!</definedName>
    <definedName name="________________TX04">#REF!</definedName>
    <definedName name="________________TX05">#REF!</definedName>
    <definedName name="________________TX06">#REF!</definedName>
    <definedName name="________________TX07">#REF!</definedName>
    <definedName name="________________TX08">#REF!</definedName>
    <definedName name="________________TX09">"Q6"</definedName>
    <definedName name="________________TX10">#REF!</definedName>
    <definedName name="________________TX11">#REF!</definedName>
    <definedName name="________________TX12">#REF!</definedName>
    <definedName name="_______________CLE1">#REF!</definedName>
    <definedName name="_______________CLE2">#REF!</definedName>
    <definedName name="_______________CLE5">#REF!</definedName>
    <definedName name="_______________TDC08">#REF!</definedName>
    <definedName name="_______________TX01">#REF!</definedName>
    <definedName name="_______________TX04">#REF!</definedName>
    <definedName name="_______________TX05">#REF!</definedName>
    <definedName name="_______________TX06">#REF!</definedName>
    <definedName name="_______________TX07">#REF!</definedName>
    <definedName name="_______________TX08">#REF!</definedName>
    <definedName name="_______________TX09">"Q6"</definedName>
    <definedName name="_______________TX10">#REF!</definedName>
    <definedName name="_______________TX11">#REF!</definedName>
    <definedName name="_______________TX12">#REF!</definedName>
    <definedName name="______________CLE1">#REF!</definedName>
    <definedName name="______________CLE2">#REF!</definedName>
    <definedName name="______________CLE5">#REF!</definedName>
    <definedName name="______________TDC08">#REF!</definedName>
    <definedName name="______________TX01">#REF!</definedName>
    <definedName name="______________TX04">#REF!</definedName>
    <definedName name="______________TX05">#REF!</definedName>
    <definedName name="______________TX06">#REF!</definedName>
    <definedName name="______________TX07">#REF!</definedName>
    <definedName name="______________TX08">#REF!</definedName>
    <definedName name="______________TX09">"Q6"</definedName>
    <definedName name="______________TX10">#REF!</definedName>
    <definedName name="______________TX11">#REF!</definedName>
    <definedName name="______________TX12">#REF!</definedName>
    <definedName name="_____________CLE1">#REF!</definedName>
    <definedName name="_____________CLE2">#REF!</definedName>
    <definedName name="_____________CLE5">#REF!</definedName>
    <definedName name="_____________TDC08">#REF!</definedName>
    <definedName name="_____________TX01">#REF!</definedName>
    <definedName name="_____________TX04">#REF!</definedName>
    <definedName name="_____________TX05">#REF!</definedName>
    <definedName name="_____________TX06">#REF!</definedName>
    <definedName name="_____________TX07">#REF!</definedName>
    <definedName name="_____________TX08">#REF!</definedName>
    <definedName name="_____________TX09">"Q6"</definedName>
    <definedName name="_____________TX10">#REF!</definedName>
    <definedName name="_____________TX11">#REF!</definedName>
    <definedName name="_____________TX12">#REF!</definedName>
    <definedName name="____________CLE1">#REF!</definedName>
    <definedName name="____________CLE2">#REF!</definedName>
    <definedName name="____________CLE5">#REF!</definedName>
    <definedName name="____________TDC08">#REF!</definedName>
    <definedName name="____________TX01">#REF!</definedName>
    <definedName name="____________TX04">#REF!</definedName>
    <definedName name="____________TX05">#REF!</definedName>
    <definedName name="____________TX06">#REF!</definedName>
    <definedName name="____________TX07">#REF!</definedName>
    <definedName name="____________TX08">#REF!</definedName>
    <definedName name="____________TX09">"Q6"</definedName>
    <definedName name="____________TX10">#REF!</definedName>
    <definedName name="____________TX11">#REF!</definedName>
    <definedName name="____________TX12">#REF!</definedName>
    <definedName name="___________CLE1">#REF!</definedName>
    <definedName name="___________CLE2">#REF!</definedName>
    <definedName name="___________CLE5">#REF!</definedName>
    <definedName name="___________TDC08">#REF!</definedName>
    <definedName name="___________TX01">#REF!</definedName>
    <definedName name="___________TX04">#REF!</definedName>
    <definedName name="___________TX05">#REF!</definedName>
    <definedName name="___________TX06">#REF!</definedName>
    <definedName name="___________TX07">#REF!</definedName>
    <definedName name="___________TX08">#REF!</definedName>
    <definedName name="___________TX09">"Q6"</definedName>
    <definedName name="___________TX10">#REF!</definedName>
    <definedName name="___________TX11">#REF!</definedName>
    <definedName name="___________TX12">#REF!</definedName>
    <definedName name="__________CLE1">#REF!</definedName>
    <definedName name="__________CLE2">#REF!</definedName>
    <definedName name="__________CLE5">#REF!</definedName>
    <definedName name="__________TDC08">#REF!</definedName>
    <definedName name="__________TX01">#REF!</definedName>
    <definedName name="__________TX04">#REF!</definedName>
    <definedName name="__________TX05">#REF!</definedName>
    <definedName name="__________TX06">#REF!</definedName>
    <definedName name="__________TX07">#REF!</definedName>
    <definedName name="__________TX08">#REF!</definedName>
    <definedName name="__________TX09">"Q6"</definedName>
    <definedName name="__________TX10">#REF!</definedName>
    <definedName name="__________TX11">#REF!</definedName>
    <definedName name="__________TX12">#REF!</definedName>
    <definedName name="_________CLE1">#REF!</definedName>
    <definedName name="_________CLE2">#REF!</definedName>
    <definedName name="_________CLE5">#REF!</definedName>
    <definedName name="_________Cpt6210">#REF!</definedName>
    <definedName name="_________Cpt6220">#REF!</definedName>
    <definedName name="_________Cpt6230">#REF!</definedName>
    <definedName name="_________Cpt6240">#REF!</definedName>
    <definedName name="_________Cpt6250">#REF!</definedName>
    <definedName name="_________Cpt6260">#REF!</definedName>
    <definedName name="_________Cpt6270">#REF!</definedName>
    <definedName name="_________Cpt6300">#REF!</definedName>
    <definedName name="_________Cpt6301">#REF!</definedName>
    <definedName name="_________Cpt6310">#REF!</definedName>
    <definedName name="_________Cpt6311">#REF!</definedName>
    <definedName name="_________Cpt6312">#REF!</definedName>
    <definedName name="_________Cpt6320">#REF!</definedName>
    <definedName name="_________Cpt6321">#REF!</definedName>
    <definedName name="_________Cpt6700">#REF!</definedName>
    <definedName name="_________Cpt6701">#REF!</definedName>
    <definedName name="_________Cpt6710">#REF!</definedName>
    <definedName name="_________Cpt6720">#REF!</definedName>
    <definedName name="_________Cpt6721">#REF!</definedName>
    <definedName name="_________Cpt6722">#REF!</definedName>
    <definedName name="_________Dev6133">#REF!</definedName>
    <definedName name="_________Dev62">#REF!</definedName>
    <definedName name="_________TDC08">#REF!</definedName>
    <definedName name="_________TX01">#REF!</definedName>
    <definedName name="_________TX04">#REF!</definedName>
    <definedName name="_________TX05">#REF!</definedName>
    <definedName name="_________TX06">#REF!</definedName>
    <definedName name="_________TX07">#REF!</definedName>
    <definedName name="_________TX08">#REF!</definedName>
    <definedName name="_________TX09">"Q6"</definedName>
    <definedName name="_________TX10">#REF!</definedName>
    <definedName name="_________TX11">#REF!</definedName>
    <definedName name="_________TX12">#REF!</definedName>
    <definedName name="________CLE1">#REF!</definedName>
    <definedName name="________CLE2">#REF!</definedName>
    <definedName name="________CLE5">#REF!</definedName>
    <definedName name="________Dev6300">#REF!</definedName>
    <definedName name="________Dev6301">#REF!</definedName>
    <definedName name="________Dev6310">#REF!</definedName>
    <definedName name="________Dev6311">#REF!</definedName>
    <definedName name="________Dev6312">#REF!</definedName>
    <definedName name="________Dev6320">#REF!</definedName>
    <definedName name="________Dev6321">#REF!</definedName>
    <definedName name="________Dev6700">#REF!</definedName>
    <definedName name="________Dev6701">#REF!</definedName>
    <definedName name="________Dev6710">#REF!</definedName>
    <definedName name="________Dev6720">#REF!</definedName>
    <definedName name="________Dev6721">#REF!</definedName>
    <definedName name="________Dev6722">#REF!</definedName>
    <definedName name="________TDC08">#REF!</definedName>
    <definedName name="________TX01">#REF!</definedName>
    <definedName name="________TX04">#REF!</definedName>
    <definedName name="________TX05">#REF!</definedName>
    <definedName name="________TX06">#REF!</definedName>
    <definedName name="________TX07">#REF!</definedName>
    <definedName name="________TX08">#REF!</definedName>
    <definedName name="________TX09">"Q6"</definedName>
    <definedName name="________TX10">#REF!</definedName>
    <definedName name="________TX11">#REF!</definedName>
    <definedName name="________TX12">#REF!</definedName>
    <definedName name="_______CLE1">#REF!</definedName>
    <definedName name="_______CLE2">#REF!</definedName>
    <definedName name="_______CLE5">#REF!</definedName>
    <definedName name="_______Cpt6210">#REF!</definedName>
    <definedName name="_______Cpt6220">#REF!</definedName>
    <definedName name="_______Cpt6230">#REF!</definedName>
    <definedName name="_______Cpt6240">#REF!</definedName>
    <definedName name="_______Cpt6250">#REF!</definedName>
    <definedName name="_______Cpt6260">#REF!</definedName>
    <definedName name="_______Cpt6270">#REF!</definedName>
    <definedName name="_______Cpt6300">#REF!</definedName>
    <definedName name="_______Cpt6301">#REF!</definedName>
    <definedName name="_______Cpt6310">#REF!</definedName>
    <definedName name="_______Cpt6311">#REF!</definedName>
    <definedName name="_______Cpt6312">#REF!</definedName>
    <definedName name="_______Cpt6320">#REF!</definedName>
    <definedName name="_______Cpt6321">#REF!</definedName>
    <definedName name="_______Cpt6700">#REF!</definedName>
    <definedName name="_______Cpt6701">#REF!</definedName>
    <definedName name="_______Cpt6710">#REF!</definedName>
    <definedName name="_______Cpt6720">#REF!</definedName>
    <definedName name="_______Cpt6721">#REF!</definedName>
    <definedName name="_______Cpt6722">#REF!</definedName>
    <definedName name="_______Dev6133">#REF!</definedName>
    <definedName name="_______Dev62">#REF!</definedName>
    <definedName name="_______num2" localSheetId="0">[1]TradBud!$P$3:$P$15</definedName>
    <definedName name="_______num2">[2]TradBud!$P$3:$P$15</definedName>
    <definedName name="_______TDC08">#REF!</definedName>
    <definedName name="_______TX01">#REF!</definedName>
    <definedName name="_______TX04">#REF!</definedName>
    <definedName name="_______TX05">#REF!</definedName>
    <definedName name="_______TX06">#REF!</definedName>
    <definedName name="_______TX07">#REF!</definedName>
    <definedName name="_______TX08">#REF!</definedName>
    <definedName name="_______TX09">"Q6"</definedName>
    <definedName name="_______TX10">#REF!</definedName>
    <definedName name="_______TX11">#REF!</definedName>
    <definedName name="_______TX12">#REF!</definedName>
    <definedName name="______CLE1">#REF!</definedName>
    <definedName name="______CLE2">#REF!</definedName>
    <definedName name="______CLE5">#REF!</definedName>
    <definedName name="______Dev6300">#REF!</definedName>
    <definedName name="______Dev6301">#REF!</definedName>
    <definedName name="______Dev6310">#REF!</definedName>
    <definedName name="______Dev6311">#REF!</definedName>
    <definedName name="______Dev6312">#REF!</definedName>
    <definedName name="______Dev6320">#REF!</definedName>
    <definedName name="______Dev6321">#REF!</definedName>
    <definedName name="______Dev6700">#REF!</definedName>
    <definedName name="______Dev6701">#REF!</definedName>
    <definedName name="______Dev6710">#REF!</definedName>
    <definedName name="______Dev6720">#REF!</definedName>
    <definedName name="______Dev6721">#REF!</definedName>
    <definedName name="______TDC08">#REF!</definedName>
    <definedName name="______TX01">#REF!</definedName>
    <definedName name="______TX04">#REF!</definedName>
    <definedName name="______TX05">#REF!</definedName>
    <definedName name="______TX06">#REF!</definedName>
    <definedName name="______TX07">#REF!</definedName>
    <definedName name="______TX08">#REF!</definedName>
    <definedName name="______TX09">"Q6"</definedName>
    <definedName name="______TX10">#REF!</definedName>
    <definedName name="______TX11">#REF!</definedName>
    <definedName name="______TX12">#REF!</definedName>
    <definedName name="_____CLE1">#REF!</definedName>
    <definedName name="_____CLE2">#REF!</definedName>
    <definedName name="_____CLE5">#REF!</definedName>
    <definedName name="_____Cpt6210">#REF!</definedName>
    <definedName name="_____Cpt6220">#REF!</definedName>
    <definedName name="_____Cpt6230">#REF!</definedName>
    <definedName name="_____Cpt6240">#REF!</definedName>
    <definedName name="_____Cpt6250">#REF!</definedName>
    <definedName name="_____Cpt6260">#REF!</definedName>
    <definedName name="_____Cpt6270">#REF!</definedName>
    <definedName name="_____Cpt6300">#REF!</definedName>
    <definedName name="_____Cpt6301">#REF!</definedName>
    <definedName name="_____Cpt6310">#REF!</definedName>
    <definedName name="_____Cpt6311">#REF!</definedName>
    <definedName name="_____Cpt6312">#REF!</definedName>
    <definedName name="_____Cpt6320">#REF!</definedName>
    <definedName name="_____Cpt6321">#REF!</definedName>
    <definedName name="_____Cpt6700">#REF!</definedName>
    <definedName name="_____Cpt6701">#REF!</definedName>
    <definedName name="_____Cpt6710">#REF!</definedName>
    <definedName name="_____Cpt6720">#REF!</definedName>
    <definedName name="_____Cpt6721">#REF!</definedName>
    <definedName name="_____Cpt6722">#REF!</definedName>
    <definedName name="_____Dev6133">#REF!</definedName>
    <definedName name="_____Dev62">#REF!</definedName>
    <definedName name="_____Dev6300">#REF!</definedName>
    <definedName name="_____Dev6301">#REF!</definedName>
    <definedName name="_____Dev6310">#REF!</definedName>
    <definedName name="_____Dev6311">#REF!</definedName>
    <definedName name="_____Dev6312">#REF!</definedName>
    <definedName name="_____Dev6320">#REF!</definedName>
    <definedName name="_____Dev6321">#REF!</definedName>
    <definedName name="_____Dev6700">#REF!</definedName>
    <definedName name="_____Dev6701">#REF!</definedName>
    <definedName name="_____Dev6710">#REF!</definedName>
    <definedName name="_____Dev6720">#REF!</definedName>
    <definedName name="_____Dev6721">#REF!</definedName>
    <definedName name="_____Dev6722">#REF!</definedName>
    <definedName name="_____num2" localSheetId="0">[1]TradBud!$P$3:$P$15</definedName>
    <definedName name="_____num2">[2]TradBud!$P$3:$P$15</definedName>
    <definedName name="_____TDC08">#REF!</definedName>
    <definedName name="_____TX01">#REF!</definedName>
    <definedName name="_____TX04">#REF!</definedName>
    <definedName name="_____TX05">#REF!</definedName>
    <definedName name="_____TX06">#REF!</definedName>
    <definedName name="_____TX07">#REF!</definedName>
    <definedName name="_____TX08">#REF!</definedName>
    <definedName name="_____TX09">"Q6"</definedName>
    <definedName name="_____TX10">#REF!</definedName>
    <definedName name="_____TX11">#REF!</definedName>
    <definedName name="_____TX12">#REF!</definedName>
    <definedName name="____CLE1">#REF!</definedName>
    <definedName name="____CLE2">#REF!</definedName>
    <definedName name="____CLE5">#REF!</definedName>
    <definedName name="____Cpt6210">#REF!</definedName>
    <definedName name="____Cpt6220">#REF!</definedName>
    <definedName name="____Cpt6230">#REF!</definedName>
    <definedName name="____Cpt6240">#REF!</definedName>
    <definedName name="____Cpt6250">#REF!</definedName>
    <definedName name="____Cpt6260">#REF!</definedName>
    <definedName name="____Cpt6270">#REF!</definedName>
    <definedName name="____Cpt6300">#REF!</definedName>
    <definedName name="____cpt6301">#REF!</definedName>
    <definedName name="____cpt6302">#REF!</definedName>
    <definedName name="____cpt6303">#REF!</definedName>
    <definedName name="____cpt6304">#REF!</definedName>
    <definedName name="____Cpt6310">#REF!</definedName>
    <definedName name="____cpt6311">#REF!</definedName>
    <definedName name="____cpt6312">#REF!</definedName>
    <definedName name="____cpt6315">#REF!</definedName>
    <definedName name="____cpt6320">#REF!</definedName>
    <definedName name="____cpt6321">#REF!</definedName>
    <definedName name="____cpt6330">#REF!</definedName>
    <definedName name="____cpt6331">#REF!</definedName>
    <definedName name="____cpt6340">#REF!</definedName>
    <definedName name="____cpt6400">#REF!</definedName>
    <definedName name="____cpt6401">#REF!</definedName>
    <definedName name="____cpt6412">#REF!</definedName>
    <definedName name="____cpt6420">#REF!</definedName>
    <definedName name="____cpt6430">#REF!</definedName>
    <definedName name="____cpt6431">#REF!</definedName>
    <definedName name="____cpt6440">#REF!</definedName>
    <definedName name="____cpt6441">#REF!</definedName>
    <definedName name="____cpt6450">#REF!</definedName>
    <definedName name="____cpt6451">#REF!</definedName>
    <definedName name="____cpt6460">#REF!</definedName>
    <definedName name="____cpt6461">#REF!</definedName>
    <definedName name="____cpt6470">#REF!</definedName>
    <definedName name="____cpt6471">#REF!</definedName>
    <definedName name="____cpt6500">#REF!</definedName>
    <definedName name="____cpt6510">#REF!</definedName>
    <definedName name="____cpt6511">#REF!</definedName>
    <definedName name="____cpt6520">#REF!</definedName>
    <definedName name="____cpt6521">#REF!</definedName>
    <definedName name="____cpt6530">#REF!</definedName>
    <definedName name="____cpt6540">#REF!</definedName>
    <definedName name="____cpt6550">#REF!</definedName>
    <definedName name="____cpt6551">#REF!</definedName>
    <definedName name="____cpt6560">#REF!</definedName>
    <definedName name="____cpt6570">#REF!</definedName>
    <definedName name="____cpt6620">#REF!</definedName>
    <definedName name="____cpt6630">#REF!</definedName>
    <definedName name="____cpt6640">#REF!</definedName>
    <definedName name="____Cpt6700">#REF!</definedName>
    <definedName name="____Cpt6701">#REF!</definedName>
    <definedName name="____Cpt6710">#REF!</definedName>
    <definedName name="____Cpt6720">#REF!</definedName>
    <definedName name="____Cpt6721">#REF!</definedName>
    <definedName name="____Cpt6722">#REF!</definedName>
    <definedName name="____cpt6730">#REF!</definedName>
    <definedName name="____cpt6731">#REF!</definedName>
    <definedName name="____cpt6732">#REF!</definedName>
    <definedName name="____cpt6740">#REF!</definedName>
    <definedName name="____cpt6750">#REF!</definedName>
    <definedName name="____cpt6751">#REF!</definedName>
    <definedName name="____cpt6800">#REF!</definedName>
    <definedName name="____cpt6801">#REF!</definedName>
    <definedName name="____cpt6810">#REF!</definedName>
    <definedName name="____cpt6811">#REF!</definedName>
    <definedName name="____cpt6820">#REF!</definedName>
    <definedName name="____cpt6821">#REF!</definedName>
    <definedName name="____cpt6920">#REF!</definedName>
    <definedName name="____cpt6930">#REF!</definedName>
    <definedName name="____cpt6931">#REF!</definedName>
    <definedName name="____cpt6935">#REF!</definedName>
    <definedName name="____cpt6940">#REF!</definedName>
    <definedName name="____cpt6950">#REF!</definedName>
    <definedName name="____Dev6133">#REF!</definedName>
    <definedName name="____Dev62">#REF!</definedName>
    <definedName name="____Dev6300">#REF!</definedName>
    <definedName name="____Dev6301">#REF!</definedName>
    <definedName name="____Dev6310">#REF!</definedName>
    <definedName name="____Dev6311">#REF!</definedName>
    <definedName name="____Dev6312">#REF!</definedName>
    <definedName name="____Dev6320">#REF!</definedName>
    <definedName name="____Dev6321">#REF!</definedName>
    <definedName name="____Dev6700">#REF!</definedName>
    <definedName name="____Dev6701">#REF!</definedName>
    <definedName name="____Dev6710">#REF!</definedName>
    <definedName name="____Dev6720">#REF!</definedName>
    <definedName name="____Dev6721">#REF!</definedName>
    <definedName name="____Dev6722">#REF!</definedName>
    <definedName name="____num2" localSheetId="0">[1]TradBud!$P$3:$P$15</definedName>
    <definedName name="____num2">[2]TradBud!$P$3:$P$15</definedName>
    <definedName name="____TDC08">#REF!</definedName>
    <definedName name="____TX01">#REF!</definedName>
    <definedName name="____TX04">#REF!</definedName>
    <definedName name="____TX05">#REF!</definedName>
    <definedName name="____TX06">#REF!</definedName>
    <definedName name="____TX07">#REF!</definedName>
    <definedName name="____TX08">#REF!</definedName>
    <definedName name="____TX09">"Q6"</definedName>
    <definedName name="____TX10">#REF!</definedName>
    <definedName name="____TX11">#REF!</definedName>
    <definedName name="____TX12">#REF!</definedName>
    <definedName name="___A86625">'[3]SHA HR'!#REF!</definedName>
    <definedName name="___B105200">'[3]SHA HR'!#REF!</definedName>
    <definedName name="___C77192">'[3]SHA HR'!#REF!</definedName>
    <definedName name="___CLE1">#REF!</definedName>
    <definedName name="___CLE2">#REF!</definedName>
    <definedName name="___CLE5">#REF!</definedName>
    <definedName name="___cpt6210">#REF!</definedName>
    <definedName name="___cpt6220">#REF!</definedName>
    <definedName name="___cpt6230">#REF!</definedName>
    <definedName name="___cpt6240">#REF!</definedName>
    <definedName name="___cpt6250">#REF!</definedName>
    <definedName name="___cpt6260">#REF!</definedName>
    <definedName name="___cpt6270">#REF!</definedName>
    <definedName name="___cpt6280">#REF!</definedName>
    <definedName name="___cpt6285">#REF!</definedName>
    <definedName name="___cpt6295">#REF!</definedName>
    <definedName name="___Cpt6300">#REF!</definedName>
    <definedName name="___cpt6301">#REF!</definedName>
    <definedName name="___cpt6302">#REF!</definedName>
    <definedName name="___cpt6303">#REF!</definedName>
    <definedName name="___cpt6304">#REF!</definedName>
    <definedName name="___Cpt6310">#REF!</definedName>
    <definedName name="___cpt6311">#REF!</definedName>
    <definedName name="___cpt6312">#REF!</definedName>
    <definedName name="___cpt6315">#REF!</definedName>
    <definedName name="___cpt6320">#REF!</definedName>
    <definedName name="___cpt6321">#REF!</definedName>
    <definedName name="___cpt6330">#REF!</definedName>
    <definedName name="___cpt6331">#REF!</definedName>
    <definedName name="___cpt6340">#REF!</definedName>
    <definedName name="___cpt6400">#REF!</definedName>
    <definedName name="___cpt6401">#REF!</definedName>
    <definedName name="___cpt6412">#REF!</definedName>
    <definedName name="___cpt6420">#REF!</definedName>
    <definedName name="___cpt6430">#REF!</definedName>
    <definedName name="___cpt6431">#REF!</definedName>
    <definedName name="___cpt6440">#REF!</definedName>
    <definedName name="___cpt6441">#REF!</definedName>
    <definedName name="___cpt6450">#REF!</definedName>
    <definedName name="___cpt6451">#REF!</definedName>
    <definedName name="___cpt6460">#REF!</definedName>
    <definedName name="___cpt6461">#REF!</definedName>
    <definedName name="___cpt6470">#REF!</definedName>
    <definedName name="___cpt6471">#REF!</definedName>
    <definedName name="___cpt6480">#REF!</definedName>
    <definedName name="___cpt6500">#REF!</definedName>
    <definedName name="___cpt6510">#REF!</definedName>
    <definedName name="___cpt6511">#REF!</definedName>
    <definedName name="___cpt6520">#REF!</definedName>
    <definedName name="___cpt6521">#REF!</definedName>
    <definedName name="___cpt6530">#REF!</definedName>
    <definedName name="___cpt6540">#REF!</definedName>
    <definedName name="___cpt6550">#REF!</definedName>
    <definedName name="___cpt6551">#REF!</definedName>
    <definedName name="___cpt6560">#REF!</definedName>
    <definedName name="___cpt6570">#REF!</definedName>
    <definedName name="___cpt6620">#REF!</definedName>
    <definedName name="___cpt6630">#REF!</definedName>
    <definedName name="___cpt6640">#REF!</definedName>
    <definedName name="___cpt6700">#REF!</definedName>
    <definedName name="___cpt6701">#REF!</definedName>
    <definedName name="___cpt6710">#REF!</definedName>
    <definedName name="___cpt6711">#REF!</definedName>
    <definedName name="___cpt6712">#REF!</definedName>
    <definedName name="___cpt6713">#REF!</definedName>
    <definedName name="___cpt6720">#REF!</definedName>
    <definedName name="___Cpt6721">#REF!</definedName>
    <definedName name="___cpt6722">#REF!</definedName>
    <definedName name="___cpt6730">#REF!</definedName>
    <definedName name="___cpt6731">#REF!</definedName>
    <definedName name="___cpt6732">#REF!</definedName>
    <definedName name="___cpt6740">#REF!</definedName>
    <definedName name="___cpt6750">#REF!</definedName>
    <definedName name="___cpt6751">#REF!</definedName>
    <definedName name="___cpt6800">#REF!</definedName>
    <definedName name="___cpt6801">#REF!</definedName>
    <definedName name="___cpt6810">#REF!</definedName>
    <definedName name="___cpt6811">#REF!</definedName>
    <definedName name="___cpt6820">#REF!</definedName>
    <definedName name="___cpt6821">#REF!</definedName>
    <definedName name="___cpt6910">#REF!</definedName>
    <definedName name="___cpt6920">#REF!</definedName>
    <definedName name="___cpt6930">#REF!</definedName>
    <definedName name="___cpt6931">#REF!</definedName>
    <definedName name="___cpt6935">#REF!</definedName>
    <definedName name="___cpt6940">#REF!</definedName>
    <definedName name="___cpt6950">#REF!</definedName>
    <definedName name="___Dev6133">#REF!</definedName>
    <definedName name="___Dev62">#REF!</definedName>
    <definedName name="___Dev6300">#REF!</definedName>
    <definedName name="___Dev6301">#REF!</definedName>
    <definedName name="___Dev6310">#REF!</definedName>
    <definedName name="___Dev6311">#REF!</definedName>
    <definedName name="___Dev6312">#REF!</definedName>
    <definedName name="___Dev6320">#REF!</definedName>
    <definedName name="___Dev6321">#REF!</definedName>
    <definedName name="___Dev6700">#REF!</definedName>
    <definedName name="___Dev6701">#REF!</definedName>
    <definedName name="___Dev6710">#REF!</definedName>
    <definedName name="___Dev6720">#REF!</definedName>
    <definedName name="___Dev6721">#REF!</definedName>
    <definedName name="___Dev6722">#REF!</definedName>
    <definedName name="___num2" localSheetId="0">[1]TradBud!$P$3:$P$15</definedName>
    <definedName name="___num2">[2]TradBud!$P$3:$P$15</definedName>
    <definedName name="___SB514">#REF!</definedName>
    <definedName name="___TAB1">'[3]SHA HR'!#REF!</definedName>
    <definedName name="___TAB2">'[3]SHA HR'!#REF!</definedName>
    <definedName name="___TDC08">#REF!</definedName>
    <definedName name="___TX01">#REF!</definedName>
    <definedName name="___TX04">#REF!</definedName>
    <definedName name="___TX05">#REF!</definedName>
    <definedName name="___TX06">#REF!</definedName>
    <definedName name="___TX07">#REF!</definedName>
    <definedName name="___TX08">#REF!</definedName>
    <definedName name="___TX09">"Q6"</definedName>
    <definedName name="___TX10">#REF!</definedName>
    <definedName name="___TX11">#REF!</definedName>
    <definedName name="___TX12">#REF!</definedName>
    <definedName name="__A86625">'[3]SHA HR'!#REF!</definedName>
    <definedName name="__B105200">'[3]SHA HR'!#REF!</definedName>
    <definedName name="__C77192">'[3]SHA HR'!#REF!</definedName>
    <definedName name="__CLE1">#REF!</definedName>
    <definedName name="__CLE2">#REF!</definedName>
    <definedName name="__CLE5">#REF!</definedName>
    <definedName name="__cpt6210">#REF!</definedName>
    <definedName name="__cpt6220">#REF!</definedName>
    <definedName name="__cpt6230">#REF!</definedName>
    <definedName name="__cpt6240">#REF!</definedName>
    <definedName name="__cpt6250">#REF!</definedName>
    <definedName name="__cpt6260">#REF!</definedName>
    <definedName name="__cpt6270">#REF!</definedName>
    <definedName name="__cpt6280">#REF!</definedName>
    <definedName name="__cpt6285">#REF!</definedName>
    <definedName name="__cpt6295">#REF!</definedName>
    <definedName name="__Cpt6300">#REF!</definedName>
    <definedName name="__cpt6301">#REF!</definedName>
    <definedName name="__cpt6302">#REF!</definedName>
    <definedName name="__cpt6303">#REF!</definedName>
    <definedName name="__cpt6304">#REF!</definedName>
    <definedName name="__Cpt6310">#REF!</definedName>
    <definedName name="__cpt6311">#REF!</definedName>
    <definedName name="__cpt6312">#REF!</definedName>
    <definedName name="__cpt6314">#REF!</definedName>
    <definedName name="__cpt6315">#REF!</definedName>
    <definedName name="__cpt6320">#REF!</definedName>
    <definedName name="__cpt6321">#REF!</definedName>
    <definedName name="__cpt6330">#REF!</definedName>
    <definedName name="__cpt6331">#REF!</definedName>
    <definedName name="__cpt6340">#REF!</definedName>
    <definedName name="__cpt6400">#REF!</definedName>
    <definedName name="__cpt6401">#REF!</definedName>
    <definedName name="__cpt6412">#REF!</definedName>
    <definedName name="__cpt6420">#REF!</definedName>
    <definedName name="__cpt6430">#REF!</definedName>
    <definedName name="__cpt6431">#REF!</definedName>
    <definedName name="__cpt6440">#REF!</definedName>
    <definedName name="__cpt6441">#REF!</definedName>
    <definedName name="__cpt6450">#REF!</definedName>
    <definedName name="__cpt6451">#REF!</definedName>
    <definedName name="__cpt6460">#REF!</definedName>
    <definedName name="__cpt6461">#REF!</definedName>
    <definedName name="__cpt6470">#REF!</definedName>
    <definedName name="__cpt6471">#REF!</definedName>
    <definedName name="__cpt6480">#REF!</definedName>
    <definedName name="__cpt6500">#REF!</definedName>
    <definedName name="__cpt6510">#REF!</definedName>
    <definedName name="__cpt6511">#REF!</definedName>
    <definedName name="__cpt6520">#REF!</definedName>
    <definedName name="__cpt6521">#REF!</definedName>
    <definedName name="__cpt6530">#REF!</definedName>
    <definedName name="__cpt6540">#REF!</definedName>
    <definedName name="__cpt6550">#REF!</definedName>
    <definedName name="__cpt6551">#REF!</definedName>
    <definedName name="__cpt6560">#REF!</definedName>
    <definedName name="__cpt6570">#REF!</definedName>
    <definedName name="__cpt6620">#REF!</definedName>
    <definedName name="__cpt6630">#REF!</definedName>
    <definedName name="__cpt6640">#REF!</definedName>
    <definedName name="__cpt6700">#REF!</definedName>
    <definedName name="__cpt6701">#REF!</definedName>
    <definedName name="__cpt6710">#REF!</definedName>
    <definedName name="__cpt6711">#REF!</definedName>
    <definedName name="__cpt6712">#REF!</definedName>
    <definedName name="__cpt6713">#REF!</definedName>
    <definedName name="__cpt6720">#REF!</definedName>
    <definedName name="__Cpt6721">#REF!</definedName>
    <definedName name="__cpt6722">#REF!</definedName>
    <definedName name="__cpt6730">#REF!</definedName>
    <definedName name="__cpt6731">#REF!</definedName>
    <definedName name="__cpt6732">#REF!</definedName>
    <definedName name="__cpt6740">#REF!</definedName>
    <definedName name="__cpt6750">#REF!</definedName>
    <definedName name="__cpt6751">#REF!</definedName>
    <definedName name="__cpt6800">#REF!</definedName>
    <definedName name="__cpt6801">#REF!</definedName>
    <definedName name="__cpt6810">#REF!</definedName>
    <definedName name="__cpt6811">#REF!</definedName>
    <definedName name="__cpt6820">#REF!</definedName>
    <definedName name="__cpt6821">#REF!</definedName>
    <definedName name="__cpt6910">#REF!</definedName>
    <definedName name="__cpt6920">#REF!</definedName>
    <definedName name="__cpt6930">#REF!</definedName>
    <definedName name="__cpt6931">#REF!</definedName>
    <definedName name="__cpt6935">#REF!</definedName>
    <definedName name="__cpt6940">#REF!</definedName>
    <definedName name="__cpt6950">#REF!</definedName>
    <definedName name="__Dev6133">#REF!</definedName>
    <definedName name="__Dev62">#REF!</definedName>
    <definedName name="__Dev6300">#REF!</definedName>
    <definedName name="__Dev6301">#REF!</definedName>
    <definedName name="__Dev6310">#REF!</definedName>
    <definedName name="__Dev6311">#REF!</definedName>
    <definedName name="__Dev6312">#REF!</definedName>
    <definedName name="__Dev6320">#REF!</definedName>
    <definedName name="__Dev6321">#REF!</definedName>
    <definedName name="__Dev6700">#REF!</definedName>
    <definedName name="__Dev6701">#REF!</definedName>
    <definedName name="__Dev6710">#REF!</definedName>
    <definedName name="__Dev6720">#REF!</definedName>
    <definedName name="__Dev6721">#REF!</definedName>
    <definedName name="__Dev6722">#REF!</definedName>
    <definedName name="__MMK1">#REF!</definedName>
    <definedName name="__num2" localSheetId="0">[1]TradBud!$P$3:$P$15</definedName>
    <definedName name="__num2">[2]TradBud!$P$3:$P$15</definedName>
    <definedName name="__ok1" localSheetId="0">[4]Extra!$M$3:$M$500</definedName>
    <definedName name="__ok1">[5]Extra!$M$3:$M$500</definedName>
    <definedName name="__SB514">#REF!</definedName>
    <definedName name="__tab01">[6]tab!$A$2:$IA$4615</definedName>
    <definedName name="__TAB1">'[3]SHA HR'!#REF!</definedName>
    <definedName name="__TAB2">'[3]SHA HR'!#REF!</definedName>
    <definedName name="__tcd1401">#REF!</definedName>
    <definedName name="__TDC08">#REF!</definedName>
    <definedName name="__TX01">#REF!</definedName>
    <definedName name="__TX04">#REF!</definedName>
    <definedName name="__TX05">#REF!</definedName>
    <definedName name="__TX06">#REF!</definedName>
    <definedName name="__TX07">#REF!</definedName>
    <definedName name="__TX08">#REF!</definedName>
    <definedName name="__TX09">"Q6"</definedName>
    <definedName name="__TX10">#REF!</definedName>
    <definedName name="__TX11">#REF!</definedName>
    <definedName name="__TX12">#REF!</definedName>
    <definedName name="_02Z1">[7]Program_Requests!#REF!</definedName>
    <definedName name="_2014">#REF!</definedName>
    <definedName name="_522BB">#REF!</definedName>
    <definedName name="_522BO">#REF!</definedName>
    <definedName name="_522BR">#REF!</definedName>
    <definedName name="_522BS">#REF!</definedName>
    <definedName name="_522DW">#REF!</definedName>
    <definedName name="_522GR">#REF!</definedName>
    <definedName name="_522GW">#REF!</definedName>
    <definedName name="_522HO">#REF!</definedName>
    <definedName name="_522IA">#REF!</definedName>
    <definedName name="_522MA">#REF!</definedName>
    <definedName name="_522MB">#REF!</definedName>
    <definedName name="_522MW">#REF!</definedName>
    <definedName name="_522PC">#REF!</definedName>
    <definedName name="_522PS">#REF!</definedName>
    <definedName name="_522RT">#REF!</definedName>
    <definedName name="_522RW">#REF!</definedName>
    <definedName name="_522SC">#REF!</definedName>
    <definedName name="_522SH">#REF!</definedName>
    <definedName name="_522SS">#REF!</definedName>
    <definedName name="_522SV">#REF!</definedName>
    <definedName name="_522TC">#REF!</definedName>
    <definedName name="_522TD">#REF!</definedName>
    <definedName name="_522WB">#REF!</definedName>
    <definedName name="_522WD">#REF!</definedName>
    <definedName name="_A86625">'[3]SHA HR'!#REF!</definedName>
    <definedName name="_B105200">'[3]SHA HR'!#REF!</definedName>
    <definedName name="_BOR1">#REF!</definedName>
    <definedName name="_BOR2">#REF!</definedName>
    <definedName name="_BOR3">#REF!</definedName>
    <definedName name="_C77192">'[3]SHA HR'!#REF!</definedName>
    <definedName name="_CLE1">#REF!</definedName>
    <definedName name="_CLE2">#REF!</definedName>
    <definedName name="_CLE5">#REF!</definedName>
    <definedName name="_Cpt6102">[8]Expatriates!$AD$56</definedName>
    <definedName name="_cpt6210">#REF!</definedName>
    <definedName name="_cpt6220">#REF!</definedName>
    <definedName name="_cpt6230">#REF!</definedName>
    <definedName name="_cpt6240">#REF!</definedName>
    <definedName name="_cpt6250">#REF!</definedName>
    <definedName name="_cpt6260">#REF!</definedName>
    <definedName name="_cpt6270">#REF!</definedName>
    <definedName name="_cpt6280">#REF!</definedName>
    <definedName name="_cpt6285">#REF!</definedName>
    <definedName name="_cpt6295">#REF!</definedName>
    <definedName name="_Cpt6300">#REF!</definedName>
    <definedName name="_cpt6301">#REF!</definedName>
    <definedName name="_cpt6302">#REF!</definedName>
    <definedName name="_cpt6303">#REF!</definedName>
    <definedName name="_cpt6304">#REF!</definedName>
    <definedName name="_Cpt6310">#REF!</definedName>
    <definedName name="_cpt6311">#REF!</definedName>
    <definedName name="_cpt6312">#REF!</definedName>
    <definedName name="_cpt6315">#REF!</definedName>
    <definedName name="_cpt6320">#REF!</definedName>
    <definedName name="_cpt6321">#REF!</definedName>
    <definedName name="_cpt6330">#REF!</definedName>
    <definedName name="_cpt6331">#REF!</definedName>
    <definedName name="_cpt6340">#REF!</definedName>
    <definedName name="_cpt6400">#REF!</definedName>
    <definedName name="_cpt6401">#REF!</definedName>
    <definedName name="_cpt6412">#REF!</definedName>
    <definedName name="_cpt6420">#REF!</definedName>
    <definedName name="_cpt6430">#REF!</definedName>
    <definedName name="_cpt6431">#REF!</definedName>
    <definedName name="_cpt6440">#REF!</definedName>
    <definedName name="_cpt6441">#REF!</definedName>
    <definedName name="_cpt6450">#REF!</definedName>
    <definedName name="_cpt6451">#REF!</definedName>
    <definedName name="_cpt6460">#REF!</definedName>
    <definedName name="_cpt6461">#REF!</definedName>
    <definedName name="_cpt6470">#REF!</definedName>
    <definedName name="_cpt6471">#REF!</definedName>
    <definedName name="_cpt6480">#REF!</definedName>
    <definedName name="_cpt6500">#REF!</definedName>
    <definedName name="_cpt6510">#REF!</definedName>
    <definedName name="_cpt6511">#REF!</definedName>
    <definedName name="_cpt6520">#REF!</definedName>
    <definedName name="_cpt6521">#REF!</definedName>
    <definedName name="_cpt6530">#REF!</definedName>
    <definedName name="_cpt6540">#REF!</definedName>
    <definedName name="_cpt6550">#REF!</definedName>
    <definedName name="_cpt6551">#REF!</definedName>
    <definedName name="_cpt6560">#REF!</definedName>
    <definedName name="_cpt6570">#REF!</definedName>
    <definedName name="_cpt6620">#REF!</definedName>
    <definedName name="_cpt6630">#REF!</definedName>
    <definedName name="_cpt6640">#REF!</definedName>
    <definedName name="_cpt6700">#REF!</definedName>
    <definedName name="_cpt6701">#REF!</definedName>
    <definedName name="_cpt6710">#REF!</definedName>
    <definedName name="_cpt6711">#REF!</definedName>
    <definedName name="_cpt6712">#REF!</definedName>
    <definedName name="_cpt6713">#REF!</definedName>
    <definedName name="_cpt6720">#REF!</definedName>
    <definedName name="_Cpt6721">#REF!</definedName>
    <definedName name="_cpt6722">#REF!</definedName>
    <definedName name="_cpt6730">#REF!</definedName>
    <definedName name="_cpt6731">#REF!</definedName>
    <definedName name="_cpt6732">#REF!</definedName>
    <definedName name="_cpt6740">#REF!</definedName>
    <definedName name="_cpt6750">#REF!</definedName>
    <definedName name="_cpt6751">#REF!</definedName>
    <definedName name="_cpt6800">#REF!</definedName>
    <definedName name="_cpt6801">#REF!</definedName>
    <definedName name="_cpt6810">#REF!</definedName>
    <definedName name="_cpt6811">#REF!</definedName>
    <definedName name="_cpt6820">#REF!</definedName>
    <definedName name="_cpt6821">#REF!</definedName>
    <definedName name="_cpt6910">#REF!</definedName>
    <definedName name="_cpt6920">#REF!</definedName>
    <definedName name="_cpt6930">#REF!</definedName>
    <definedName name="_cpt6931">#REF!</definedName>
    <definedName name="_cpt6935">#REF!</definedName>
    <definedName name="_cpt6940">#REF!</definedName>
    <definedName name="_cpt6950">#REF!</definedName>
    <definedName name="_Dev6133">#REF!</definedName>
    <definedName name="_Dev62">#REF!</definedName>
    <definedName name="_Dev6300">#REF!</definedName>
    <definedName name="_Dev6301">#REF!</definedName>
    <definedName name="_Dev6310">#REF!</definedName>
    <definedName name="_Dev6311">#REF!</definedName>
    <definedName name="_Dev6312">#REF!</definedName>
    <definedName name="_Dev6320">#REF!</definedName>
    <definedName name="_Dev6321">#REF!</definedName>
    <definedName name="_Dev6700">#REF!</definedName>
    <definedName name="_Dev6701">#REF!</definedName>
    <definedName name="_Dev6710">#REF!</definedName>
    <definedName name="_Dev6720">#REF!</definedName>
    <definedName name="_Dev6721">#REF!</definedName>
    <definedName name="_Dev6722">#REF!</definedName>
    <definedName name="_end1">#REF!</definedName>
    <definedName name="_end2">#REF!</definedName>
    <definedName name="_end3">#REF!</definedName>
    <definedName name="_EUR10">#REF!</definedName>
    <definedName name="_Fill" hidden="1">#REF!</definedName>
    <definedName name="_xlnm._FilterDatabase" localSheetId="0" hidden="1">'BUDGET OPTIMA 2024'!$A$11:$G$65</definedName>
    <definedName name="_ftn1_7">#REF!</definedName>
    <definedName name="_ftnref1_7">#REF!</definedName>
    <definedName name="_HWT1">#REF!</definedName>
    <definedName name="_HWT2">#REF!</definedName>
    <definedName name="_HWT3">#REF!</definedName>
    <definedName name="_ml10">#REF!</definedName>
    <definedName name="_ML1301">'[9]set up'!#REF!</definedName>
    <definedName name="_ML1303">'[9]set up'!#REF!</definedName>
    <definedName name="_ML1404">'[9]set up'!#REF!</definedName>
    <definedName name="_ML1405">'[9]set up'!#REF!</definedName>
    <definedName name="_ML1406">'[9]set up'!#REF!</definedName>
    <definedName name="_MMK1">#REF!</definedName>
    <definedName name="_num2">[10]TradBud!$P$3:$P$15</definedName>
    <definedName name="_oct2" localSheetId="0">'[11]TCD October'!$B$2:$C$32</definedName>
    <definedName name="_oct2">'[12]TCD October'!$B$2:$C$32</definedName>
    <definedName name="_ok1" localSheetId="0">[4]Extra!$M$3:$M$500</definedName>
    <definedName name="_ok1">[5]Extra!$M$3:$M$500</definedName>
    <definedName name="_Order1" hidden="1">255</definedName>
    <definedName name="_Order2" hidden="1">255</definedName>
    <definedName name="_s">#REF!</definedName>
    <definedName name="_SB514">#REF!</definedName>
    <definedName name="_SN1401">'[9]set up'!#REF!</definedName>
    <definedName name="_SPT1">#REF!</definedName>
    <definedName name="_SPT2">#REF!</definedName>
    <definedName name="_SPT3">#REF!</definedName>
    <definedName name="_SPT4">#REF!</definedName>
    <definedName name="_SPT5">#REF!</definedName>
    <definedName name="_SPT6">#REF!</definedName>
    <definedName name="_SPT7">#REF!</definedName>
    <definedName name="_SPT8">#REF!</definedName>
    <definedName name="_SPT9">#REF!</definedName>
    <definedName name="_tab01">[6]tab!$A$2:$IA$4615</definedName>
    <definedName name="_TAB1">'[3]SHA HR'!#REF!</definedName>
    <definedName name="_TAB2">'[3]SHA HR'!#REF!</definedName>
    <definedName name="_tcd1401">#REF!</definedName>
    <definedName name="_TWM3">[13]Djabal_materials!$M$277</definedName>
    <definedName name="_TX01">#REF!</definedName>
    <definedName name="_TX04">#REF!</definedName>
    <definedName name="_TX05">#REF!</definedName>
    <definedName name="_TX06">#REF!</definedName>
    <definedName name="_TX07">#REF!</definedName>
    <definedName name="_TX08">#REF!</definedName>
    <definedName name="_TX09">"Q6"</definedName>
    <definedName name="_tx1">#N/A</definedName>
    <definedName name="_TX10">#REF!</definedName>
    <definedName name="_TX11">#REF!</definedName>
    <definedName name="_TX12">#REF!</definedName>
    <definedName name="_USD12">#REF!</definedName>
    <definedName name="_USD311202">#REF!</definedName>
    <definedName name="_ver12">#REF!</definedName>
    <definedName name="a">#REF!</definedName>
    <definedName name="aaa">#REF!</definedName>
    <definedName name="ABC">#REF!</definedName>
    <definedName name="ABX">'[14]TCD ABX'!$A$5:$B$14</definedName>
    <definedName name="AccessDatabase" hidden="1">"C:\Mis documentos\Julián\Finiquito Jocotán v4.mdb"</definedName>
    <definedName name="Account_expenses">OFFSET([15]Settings!$B$47,0,0,1,[15]Settings!$I$106)</definedName>
    <definedName name="account2">[16]CHART!$E$2:$E$92</definedName>
    <definedName name="ACCOUNTS">#REF!</definedName>
    <definedName name="Achaloc">[10]TradBud!$A$243:$A$244</definedName>
    <definedName name="ACHAT">[17]PARAMETER!#REF!</definedName>
    <definedName name="ACHATLOC">[17]PARAMETER!#REF!</definedName>
    <definedName name="ACHATS">[18]PARAMETERS!$AE$4:$AE$5</definedName>
    <definedName name="Acomptes">"Bouton 4"</definedName>
    <definedName name="ACQUIeur">#REF!</definedName>
    <definedName name="Active">[19]P1!$D$15:$D$16</definedName>
    <definedName name="Active1">[20]P1!$D$15:$D$16</definedName>
    <definedName name="actividad">#REF!</definedName>
    <definedName name="Activities">#REF!</definedName>
    <definedName name="administrative">#REF!</definedName>
    <definedName name="ADSF">[21]data1!$B$4:$V$322</definedName>
    <definedName name="ADVANCE">[22]P1!$J$15:$J$28</definedName>
    <definedName name="ADVANCEBOOK">[23]BK3!$A$4:$Q$400</definedName>
    <definedName name="Affectation">[24]AFFECTATION!$A$1:$S$20</definedName>
    <definedName name="afn">#REF!</definedName>
    <definedName name="afndue">#REF!</definedName>
    <definedName name="ALDS">#REF!</definedName>
    <definedName name="ali">#REF!</definedName>
    <definedName name="Allowances">#REF!</definedName>
    <definedName name="AMORT">[18]PARAMETERS!$AE$6</definedName>
    <definedName name="analist" localSheetId="0">[25]General!$C$13:$C$17</definedName>
    <definedName name="analist">[26]General!$C$13:$C$17</definedName>
    <definedName name="ANALYSE">#REF!</definedName>
    <definedName name="ANNEE">[27]Paramétrages!$F$9</definedName>
    <definedName name="AOs">#REF!</definedName>
    <definedName name="ar">#REF!</definedName>
    <definedName name="are">#REF!</definedName>
    <definedName name="Areas">[19]P1!$AH$15:$AH$30</definedName>
    <definedName name="Areas2">[20]P1!$AH$15:$AH$30</definedName>
    <definedName name="arez">#REF!</definedName>
    <definedName name="arrete">[28]renvoi!$A$56</definedName>
    <definedName name="arrrrrrrr">#REF!</definedName>
    <definedName name="ars">#REF!</definedName>
    <definedName name="arsebeka">#REF!</definedName>
    <definedName name="article">'[29]Récap matériaux'!$A$3:$A$541</definedName>
    <definedName name="as">#REF!</definedName>
    <definedName name="ASAASASASA">#REF!</definedName>
    <definedName name="asd">#REF!</definedName>
    <definedName name="asdf">#REF!</definedName>
    <definedName name="AssCat" localSheetId="0">[30]Definitions!$M$9:$M$11</definedName>
    <definedName name="AssCat">[31]Definitions!$M$9:$M$11</definedName>
    <definedName name="ASW">#REF!</definedName>
    <definedName name="asx">#REF!</definedName>
    <definedName name="ath">[32]P1!$H$15:$H$20</definedName>
    <definedName name="Athanase">#REF!</definedName>
    <definedName name="atot">#REF!</definedName>
    <definedName name="atuot">#REF!</definedName>
    <definedName name="avance">#REF!</definedName>
    <definedName name="awareness">#REF!</definedName>
    <definedName name="awq">#REF!</definedName>
    <definedName name="B">#REF!</definedName>
    <definedName name="BABUSD" localSheetId="0">[33]Extra!$A$3:$A$1999</definedName>
    <definedName name="BABUSD">[34]Extra!$A$3:$A$1999</definedName>
    <definedName name="BABUSD1">#REF!</definedName>
    <definedName name="BABUSD101">#REF!</definedName>
    <definedName name="BABUSD102">#REF!</definedName>
    <definedName name="BAILLEUR">#REF!</definedName>
    <definedName name="Bailleurs">[35]PARAMETRES!$M$4:$M$15</definedName>
    <definedName name="BAN_LOG_129">#REF!</definedName>
    <definedName name="BAN.LOG.129">#REF!</definedName>
    <definedName name="Base">[19]P1!$H$15:$H$18</definedName>
    <definedName name="base_2">[21]data1!$B$4:$V$322</definedName>
    <definedName name="base_3">[21]data1!$B$4:$V$322</definedName>
    <definedName name="Base_de_données1">#REF!</definedName>
    <definedName name="Base_données_MI">#REF!</definedName>
    <definedName name="Base_données_MI_3">#REF!</definedName>
    <definedName name="Base_du_personnel">#REF!</definedName>
    <definedName name="BASE2">[35]PARAMETRES!$C$4:$C$13</definedName>
    <definedName name="BaseCongés">#REF!</definedName>
    <definedName name="BaseJours">[36]Trad!#REF!</definedName>
    <definedName name="BASES">#REF!</definedName>
    <definedName name="BBBKES" localSheetId="0">[33]Extra!$G$3:$G$500</definedName>
    <definedName name="BBBKES">[34]Extra!$G$3:$G$500</definedName>
    <definedName name="BBBKES1">#REF!</definedName>
    <definedName name="BBBKES102">#REF!</definedName>
    <definedName name="BDT">'[37]Budget Teknaf SOL'!$AD$3</definedName>
    <definedName name="BDT_Next">'[38]Budget 2012'!$AK$3</definedName>
    <definedName name="BDTFOR">#REF!</definedName>
    <definedName name="BDTFOR2">#REF!</definedName>
    <definedName name="BDTFOR3" localSheetId="0">'[39]SB 807'!$AI$3</definedName>
    <definedName name="BDTFOR3">'[40]SB 807'!$AI$3</definedName>
    <definedName name="BDTJUN">#REF!</definedName>
    <definedName name="bhu" localSheetId="0">'[41]CHIN HR'!$A$44:$L$52</definedName>
    <definedName name="bhu">'[42]CHIN HR'!$A$44:$L$52</definedName>
    <definedName name="BNF">#REF!</definedName>
    <definedName name="Bougies">#REF!</definedName>
    <definedName name="BRX">[43]PARAMETERS!$AE$3</definedName>
    <definedName name="BSRXC">#REF!</definedName>
    <definedName name="btot">#REF!</definedName>
    <definedName name="BUD" localSheetId="0">'[44]GENERAL SUIVI BUDGET EURO'!$A$4:$AF$172</definedName>
    <definedName name="BUD">'[45]GENERAL SUIVI BUDGET EURO'!$A$4:$AF$172</definedName>
    <definedName name="BUDGET">[19]P1!$L$15:$L$25</definedName>
    <definedName name="Budget_Breakdown">OFFSET('[15]BUDGET REVISE'!$B$24,0,0,1,[15]Settings!$I$106)</definedName>
    <definedName name="Budget_Database">#REF!</definedName>
    <definedName name="BUDGET_SI" localSheetId="0">'[46]SI Budget'!$C$11:$K$228</definedName>
    <definedName name="BUDGET_SI">'[47]SI Budget'!$C$11:$K$228</definedName>
    <definedName name="Budget01">OFFSET([15]Settings!$D$9,0,[15]Settings!$B$33-1,1,[15]Settings!$C$33-1)</definedName>
    <definedName name="budgetok">#REF!</definedName>
    <definedName name="budgetpuami">#REF!</definedName>
    <definedName name="budgetpuamiformat">#REF!</definedName>
    <definedName name="budgets">[48]PARAMETRES!#REF!</definedName>
    <definedName name="budinforeuro" localSheetId="0">'[44]GENERAL SUIVI BUDGET EURO'!$B$4:$AF$175</definedName>
    <definedName name="budinforeuro">'[45]GENERAL SUIVI BUDGET EURO'!$B$4:$AF$175</definedName>
    <definedName name="budthb" localSheetId="0">'[44]SUIVI BUDGET IN THB ONLY'!$B$1:$AH$175</definedName>
    <definedName name="budthb">'[45]SUIVI BUDGET IN THB ONLY'!$B$1:$AH$175</definedName>
    <definedName name="bug">#REF!</definedName>
    <definedName name="BUREAU">[43]PARAMETERS!$AB$3:$AB$8</definedName>
    <definedName name="Button_67">"Finiquito_Jocotán_v4_Datos_List"</definedName>
    <definedName name="bv">#REF!</definedName>
    <definedName name="CA">#REF!</definedName>
    <definedName name="CACEUR">#REF!</definedName>
    <definedName name="CACUSD" localSheetId="0">[33]Extra!$M$3:$M$500</definedName>
    <definedName name="CACUSD">[34]Extra!$M$3:$M$500</definedName>
    <definedName name="CACUSD1">#REF!</definedName>
    <definedName name="CACUSD102" localSheetId="0">[33]Extra!$M$3:$M$7</definedName>
    <definedName name="CACUSD102">[34]Extra!$M$3:$M$7</definedName>
    <definedName name="CACUSD103">#REF!</definedName>
    <definedName name="CAFEUR">[49]CACUSD!$A$3:$O$4</definedName>
    <definedName name="Camp_Area">'[50]FBM Results'!#REF!</definedName>
    <definedName name="CAR_FEB">#REF!</definedName>
    <definedName name="CAR_JAN">#REF!</definedName>
    <definedName name="cashbook">#REF!</definedName>
    <definedName name="cat">[17]PARAMETER!#REF!</definedName>
    <definedName name="Catalogue">#REF!</definedName>
    <definedName name="CATCOMPTA">[18]PARAMETERS!$AK$3:$AK$6</definedName>
    <definedName name="CATEGORIE">[17]PARAMETER!#REF!</definedName>
    <definedName name="Catégorie">#REF!</definedName>
    <definedName name="Category">#REF!</definedName>
    <definedName name="CATORDI">[17]PARAMETER!#REF!</definedName>
    <definedName name="CATRADIO">[17]PARAMETER!#REF!</definedName>
    <definedName name="CATTEL">[17]PARAMETER!#REF!</definedName>
    <definedName name="CCCKES" localSheetId="0">[33]Extra!$S$3:$S$500</definedName>
    <definedName name="CCCKES">[34]Extra!$S$3:$S$500</definedName>
    <definedName name="CCCKES1">#REF!</definedName>
    <definedName name="CCCKES102">#REF!</definedName>
    <definedName name="CDC" localSheetId="0">'[51]TCD CDC'!$A$4:$B$114</definedName>
    <definedName name="CDC">'[52]TCD CDC'!$A$4:$B$114</definedName>
    <definedName name="CellJour">[36]Trad!#REF!</definedName>
    <definedName name="CFA_USD">[53]DETAIL!#REF!</definedName>
    <definedName name="CFCA">#REF!</definedName>
    <definedName name="Change">[54]Expenditure!$T$2:$U$63</definedName>
    <definedName name="Checkbox" localSheetId="0">[30]Definitions!$B$9:$B$10</definedName>
    <definedName name="Checkbox">[31]Definitions!$B$9:$B$10</definedName>
    <definedName name="CHIN_HR" localSheetId="0">'[55]CHIN HR NEW'!$A$41:$L$49</definedName>
    <definedName name="CHIN_HR">'[56]CHIN HR NEW'!$A$41:$L$49</definedName>
    <definedName name="Christian">#REF!</definedName>
    <definedName name="ChSoc">[10]Paramétrages!$F$39</definedName>
    <definedName name="classeur">'[3]SHA HR'!#REF!</definedName>
    <definedName name="Classification">#REF!</definedName>
    <definedName name="CLE">#REF!</definedName>
    <definedName name="CLEMALI">'[9]set up'!#REF!</definedName>
    <definedName name="CODE">[57]Paramétrages!$C$22:$C$26</definedName>
    <definedName name="Code_Projet">[58]Paramétrage!$D$3:$D$51</definedName>
    <definedName name="codelist" localSheetId="0">[25]suivi!$B$13:$B$1394</definedName>
    <definedName name="codelist">[26]suivi!$B$13:$B$1394</definedName>
    <definedName name="Codes">#REF!</definedName>
    <definedName name="Codes_Comptables" localSheetId="0">[59]Paramétrage!$A$3:$A$65536</definedName>
    <definedName name="Codes_Comptables">[60]Paramétrage!$A$3:$A$65536</definedName>
    <definedName name="Codes_Comptables_3" localSheetId="0">[61]Paramétrage!#REF!</definedName>
    <definedName name="Codes_Comptables_3">[62]Paramétrage!#REF!</definedName>
    <definedName name="cogela">#REF!</definedName>
    <definedName name="COGELAECHO">#REF!</definedName>
    <definedName name="COGES">#REF!</definedName>
    <definedName name="Col_Headings">#REF!</definedName>
    <definedName name="comptab">#REF!</definedName>
    <definedName name="COMPTABUREAU">[43]PARAMETERS!$AM$3</definedName>
    <definedName name="comptalist" localSheetId="0">[25]suivi!$B$1401:$B$1548</definedName>
    <definedName name="comptalist">[26]suivi!$B$1401:$B$1548</definedName>
    <definedName name="COMPUT">[18]PARAMETERS!$AB$15:$AB$18</definedName>
    <definedName name="Confirm">[63]Extras!$A$2:$A$3</definedName>
    <definedName name="construction">#REF!</definedName>
    <definedName name="Consult">OFFSET('[15]BUDGET REVISE'!$B$123,0,0,1,[15]Settings!$I$106)</definedName>
    <definedName name="cont">#REF!</definedName>
    <definedName name="Container1">#REF!</definedName>
    <definedName name="Container2">#REF!</definedName>
    <definedName name="Container4">#REF!</definedName>
    <definedName name="Container5">#REF!</definedName>
    <definedName name="Contract">#REF!</definedName>
    <definedName name="Contract_code" localSheetId="0">[64]Paramétrage!$G$3:$G$25</definedName>
    <definedName name="Contract_code">[65]Paramétrage!$G$3:$G$25</definedName>
    <definedName name="Contractualisation">#REF!</definedName>
    <definedName name="Contractualisations">#REF!</definedName>
    <definedName name="CONTRAT">[17]PARAMETER!#REF!</definedName>
    <definedName name="Contrats">#REF!</definedName>
    <definedName name="Coordo">#REF!</definedName>
    <definedName name="copy1">[66]!Produce_Invoice</definedName>
    <definedName name="costpool">#REF!</definedName>
    <definedName name="Counter">#REF!</definedName>
    <definedName name="country">[67]Data!$O$2:$O$246</definedName>
    <definedName name="cout_suivi">#REF!</definedName>
    <definedName name="COUTS">[68]Parametres!$V$4:$V$9</definedName>
    <definedName name="cprojet">[27]Paramétrages!$G$12</definedName>
    <definedName name="Cpt6100EUR">[8]Expatriates!$X$29</definedName>
    <definedName name="Cpt6101EUR">[8]Expatriates!$Z$29</definedName>
    <definedName name="Cpt6103EUR">[8]Expatriates!$AA$29</definedName>
    <definedName name="Cpt6111EUR">[8]Expatriates!$AD$47</definedName>
    <definedName name="Cpt6112EUR">[8]Expatriates!$AE$47</definedName>
    <definedName name="Cpt6115EUR">[8]Expatriates!$AF$47</definedName>
    <definedName name="Cpt6124EUR">[8]Expatriates!$AB$29</definedName>
    <definedName name="Cpt6140EUR">[8]Expatriates!$AG$29</definedName>
    <definedName name="Cpt6141EUR">[8]Expatriates!$AC$29</definedName>
    <definedName name="cpt61INV">#REF!</definedName>
    <definedName name="cpt61XX">#REF!</definedName>
    <definedName name="Cpt6210EUR">'[8]Nat. Staff'!$AG$22</definedName>
    <definedName name="Cpt6220EUR">'[8]Nat. Staff'!$AG$45</definedName>
    <definedName name="Cpt6230EUR">'[8]Nat. Staff'!$AG$132</definedName>
    <definedName name="Cpt6240EUR">'[8]Nat. Staff'!$AG$153</definedName>
    <definedName name="Cpt6250EUR">'[8]Nat. Staff'!$AG$161</definedName>
    <definedName name="Cpt6260EUR">'[8]Nat. Staff'!$AG$190</definedName>
    <definedName name="Cpt6270EUR">'[8]Nat. Staff'!$AG$198</definedName>
    <definedName name="Cpt6280EUR">'[8]Nat. Staff'!$W$215</definedName>
    <definedName name="Cpt6285EUR">'[8]Nat. Staff'!$Y$215</definedName>
    <definedName name="Cpt6295EUR">'[8]Nat. Staff'!$AA$215</definedName>
    <definedName name="Cpt6700EUR">'[8]Transp-Freight-Stock'!$O$78</definedName>
    <definedName name="Cpt6701EUR">'[8]Transp-Freight-Stock'!$R$78</definedName>
    <definedName name="Cpt6710EUR">'[8]Transp-Freight-Stock'!$S$45</definedName>
    <definedName name="Cpt6711EUR">'[8]Transp-Freight-Stock'!$S$57</definedName>
    <definedName name="Cpt6712EUR">'[8]Transp-Freight-Stock'!$S$65</definedName>
    <definedName name="Cpt6713EUR">'[8]Transp-Freight-Stock'!$S$76</definedName>
    <definedName name="Cpt6720EUR">'[8]Transp-Freight-Stock'!$W$78</definedName>
    <definedName name="Cpt6721EUR">#REF!</definedName>
    <definedName name="Cpt6722EUR">'[8]Transp-Freight-Stock'!$AB$78</definedName>
    <definedName name="CPTRYUT">#REF!</definedName>
    <definedName name="crit204">#REF!</definedName>
    <definedName name="crit204bis">#REF!</definedName>
    <definedName name="crit207">#REF!</definedName>
    <definedName name="crit207bis">#REF!</definedName>
    <definedName name="crit208">#REF!</definedName>
    <definedName name="crit208bis">#REF!</definedName>
    <definedName name="crit210">#REF!</definedName>
    <definedName name="crit210_3">#REF!</definedName>
    <definedName name="crit211">#REF!</definedName>
    <definedName name="crit211bis">#REF!</definedName>
    <definedName name="crit212">#REF!</definedName>
    <definedName name="crit212bis">#REF!</definedName>
    <definedName name="crit219">#REF!</definedName>
    <definedName name="crit219bis">#REF!</definedName>
    <definedName name="crit220">#REF!</definedName>
    <definedName name="crit220_3">#REF!</definedName>
    <definedName name="crit223">#REF!</definedName>
    <definedName name="crit223bis">#REF!</definedName>
    <definedName name="crit224">#REF!</definedName>
    <definedName name="crit224bis">#REF!</definedName>
    <definedName name="crit226">#REF!</definedName>
    <definedName name="crit226bis">#REF!</definedName>
    <definedName name="crit228">#REF!</definedName>
    <definedName name="crit2280">#REF!</definedName>
    <definedName name="crit2280_3">#REF!</definedName>
    <definedName name="crit2280bis">#REF!</definedName>
    <definedName name="crit2280bis_3">#REF!</definedName>
    <definedName name="crit228bis">#REF!</definedName>
    <definedName name="crit230">#REF!</definedName>
    <definedName name="crit230bis">#REF!</definedName>
    <definedName name="crit232">#REF!</definedName>
    <definedName name="crit232bis">#REF!</definedName>
    <definedName name="crit233">#REF!</definedName>
    <definedName name="crit233bis">#REF!</definedName>
    <definedName name="crit234">#REF!</definedName>
    <definedName name="crit234bis">#REF!</definedName>
    <definedName name="crit235">#REF!</definedName>
    <definedName name="crit235bis">#REF!</definedName>
    <definedName name="crit400">#REF!</definedName>
    <definedName name="Critères_MI">#REF!</definedName>
    <definedName name="Critères_MI_3">#REF!</definedName>
    <definedName name="_xlnm.Criteria">#REF!</definedName>
    <definedName name="ctot">#REF!</definedName>
    <definedName name="Cumulative_expenses">OFFSET('[15]BUDGET REVISE'!$B$26,0,0,1,[15]Settings!$I$106)</definedName>
    <definedName name="cur">#REF!</definedName>
    <definedName name="currency">[67]Data!$H$3:$H$185</definedName>
    <definedName name="currency2">[16]Settings!$A$13:$A$14,[16]Settings!$A$16</definedName>
    <definedName name="CVGSTH">[69]P1!$H$15:$H$20</definedName>
    <definedName name="cvvb" localSheetId="0">'[70]DZ HR'!$B$61:$S$73</definedName>
    <definedName name="cvvb">'[71]DZ HR'!$B$61:$S$73</definedName>
    <definedName name="D">[72]P1!$D$15:$D$16</definedName>
    <definedName name="Da">'[73]Staff Costs'!$E$83</definedName>
    <definedName name="DAHALOG031DAH09">#REF!</definedName>
    <definedName name="DAHLOG030DAH09">#REF!</definedName>
    <definedName name="DAHLOG035DAH">#REF!</definedName>
    <definedName name="_xlnm.Data_Form">'[93]SALARY SCALE'!$D$7:$U$42</definedName>
    <definedName name="_xlnm.Database">#REF!</definedName>
    <definedName name="database1">#REF!</definedName>
    <definedName name="Databases">#REF!</definedName>
    <definedName name="datacongé">#REF!</definedName>
    <definedName name="DATAS">[74]Datas!$A$1:$AH$122</definedName>
    <definedName name="DATE__">#N/A</definedName>
    <definedName name="DD">[75]D1!$A$5:$A$400</definedName>
    <definedName name="ddd">[66]!Produce_Invoice</definedName>
    <definedName name="ddgejklr">#REF!</definedName>
    <definedName name="Département">#REF!</definedName>
    <definedName name="Department">[19]P1!$J$15:$J$20</definedName>
    <definedName name="Description">[67]Data!$B$2:$B$583</definedName>
    <definedName name="DEVISE">#REF!</definedName>
    <definedName name="DEVISE_BUDGET">#REF!</definedName>
    <definedName name="DEVISE_DEPENSE">#REF!</definedName>
    <definedName name="DeviseBD">[36]Trad!$D$39</definedName>
    <definedName name="DEVISEMALI">'[9]set up'!#REF!</definedName>
    <definedName name="DEVISES">[17]PARAMETER!#REF!</definedName>
    <definedName name="DEVISES2">[35]PARAMETRES!$J$4:$J$15</definedName>
    <definedName name="dfgfhgh">#REF!</definedName>
    <definedName name="dfghjkl">#REF!</definedName>
    <definedName name="DFSQSF">#REF!</definedName>
    <definedName name="din">#REF!</definedName>
    <definedName name="DME_BeforeCloseCompleted_NRC_20579_2_.xls">"False"</definedName>
    <definedName name="DME_BeforeCloseCompleted_NRC_58752_4_.xls">"False"</definedName>
    <definedName name="DME_Dirty">"True"</definedName>
    <definedName name="DME_Dirty_NRC_20579_2_.xls">"True"</definedName>
    <definedName name="DME_Dirty_NRC_58752_4_.xls">"True"</definedName>
    <definedName name="DME_DocumentFlags">"1"</definedName>
    <definedName name="DME_DocumentFlags_NRC_20579_2_.xls">"1"</definedName>
    <definedName name="DME_DocumentFlags_NRC_58752_4_.xls">"1"</definedName>
    <definedName name="DME_DocumentID">"::ODMA\DME-MSE\NRC-20579"</definedName>
    <definedName name="DME_DocumentID_NRC_20579_2_.xls">"::ODMA\DME-MSE\NRC-20579"</definedName>
    <definedName name="DME_DocumentID_NRC_58752_4_.xls">"::ODMA\DME-MSE\NRC-58752"</definedName>
    <definedName name="DME_DocumentOpened">"True"</definedName>
    <definedName name="DME_DocumentOpened_NRC_20579_2_.xls">"True"</definedName>
    <definedName name="DME_DocumentOpened_NRC_58752_4_.xls">"True"</definedName>
    <definedName name="DME_DocumentTitle">"NRC-20579 - P-info Budgeting Template"</definedName>
    <definedName name="DME_DocumentTitle_NRC_20579_2_.xls">"NRC-20579 - P-info Budgeting Template"</definedName>
    <definedName name="DME_DocumentTitle_NRC_58752_4_.xls">"NRC-58752 - P-info Budgeting Template ECHO"</definedName>
    <definedName name="DME_LocalFile">"False"</definedName>
    <definedName name="DME_LocalFile_NRC_20579_2_.xls">"False"</definedName>
    <definedName name="DME_LocalFile_NRC_58752_4_.xls">"False"</definedName>
    <definedName name="DME_NextWindowNumber">"2"</definedName>
    <definedName name="DME_NextWindowNumber_NRC_20579_2_.xls">"2"</definedName>
    <definedName name="DME_NextWindowNumber_NRC_58752_4_.xls">"2"</definedName>
    <definedName name="dmois">[57]TradBud!$M$3</definedName>
    <definedName name="Doc_type" localSheetId="0">[76]Parameters!$A$2:$A$4</definedName>
    <definedName name="Doc_type">[77]Parameters!$A$2:$A$4</definedName>
    <definedName name="dolareuro">#REF!</definedName>
    <definedName name="dolareuro3">#REF!</definedName>
    <definedName name="dollar_euro">#REF!</definedName>
    <definedName name="donorlist" localSheetId="0">[25]General!$C$22:$C$26</definedName>
    <definedName name="donorlist">[26]General!$C$22:$C$26</definedName>
    <definedName name="Draft_commande" localSheetId="0">[78]Param!$A$3:$A$12</definedName>
    <definedName name="Draft_commande">[79]Param!$A$3:$A$12</definedName>
    <definedName name="dre">#REF!</definedName>
    <definedName name="drugo">#REF!</definedName>
    <definedName name="ds">#REF!</definedName>
    <definedName name="DSDSDSD">#REF!</definedName>
    <definedName name="DSF">#REF!</definedName>
    <definedName name="DSJK1">#REF!</definedName>
    <definedName name="dtot">#REF!</definedName>
    <definedName name="Duraiton">[80]P1!$AF$15:$AF$17</definedName>
    <definedName name="Duration">#REF!</definedName>
    <definedName name="durée">#REF!</definedName>
    <definedName name="DZ_HR" localSheetId="0">'[55]DZ HR'!$B$55:$Z$65</definedName>
    <definedName name="DZ_HR">'[56]DZ HR'!$B$55:$Z$65</definedName>
    <definedName name="e_1">#REF!</definedName>
    <definedName name="e_d">#REF!</definedName>
    <definedName name="echo">#REF!</definedName>
    <definedName name="ee">'[81]3- CCP &amp; TRESO'!#REF!</definedName>
    <definedName name="efreratga">#REF!</definedName>
    <definedName name="eldouma">#REF!</definedName>
    <definedName name="Emmanuel">#REF!</definedName>
    <definedName name="end">#REF!</definedName>
    <definedName name="EnvironmentMarker">#REF!</definedName>
    <definedName name="EQUIPEMENT">[18]PARAMETERS!$AB$3:$AB$18</definedName>
    <definedName name="err" localSheetId="0">[82]P1!$P$15:$P$24</definedName>
    <definedName name="err">[83]P1!$P$15:$P$24</definedName>
    <definedName name="Espérance">#REF!</definedName>
    <definedName name="EUR">#REF!</definedName>
    <definedName name="EUR_BDT">#REF!</definedName>
    <definedName name="EUR_D">#REF!</definedName>
    <definedName name="eur_dol">#REF!</definedName>
    <definedName name="eur_doll">#REF!</definedName>
    <definedName name="EUR_GBP">#REF!</definedName>
    <definedName name="EUR_MMK">#REF!</definedName>
    <definedName name="EUR_MMK2">#REF!</definedName>
    <definedName name="EUR_MMMK">#REF!</definedName>
    <definedName name="EUR_USD">[53]DETAIL!#REF!</definedName>
    <definedName name="EUR_USD2">#REF!</definedName>
    <definedName name="EURFOR">#REF!</definedName>
    <definedName name="euro">#REF!</definedName>
    <definedName name="euro_dollar">#REF!</definedName>
    <definedName name="euro_MMK">#REF!</definedName>
    <definedName name="EURO_USD">#REF!</definedName>
    <definedName name="euros_MMK">#REF!</definedName>
    <definedName name="EURUSD">'[81]3- CCP &amp; TRESO'!#REF!</definedName>
    <definedName name="EURXOF">'[81]3- CCP &amp; TRESO'!#REF!</definedName>
    <definedName name="EV__LASTREFTIME__">41848.4670833333</definedName>
    <definedName name="Excel_BuiltIn_Criteria">#REF!</definedName>
    <definedName name="Excel_BuiltIn_Criteria_3">#REF!</definedName>
    <definedName name="Excel_BuiltIn_Database">#REF!</definedName>
    <definedName name="Excel_BuiltIn_Database_3">#REF!</definedName>
    <definedName name="Excel_BuiltIn_Extract">#REF!</definedName>
    <definedName name="Excel_BuiltIn_Extract_3">#REF!</definedName>
    <definedName name="Excel_BuiltIn_Print_Area">#REF!</definedName>
    <definedName name="Excel_BuiltIn_Print_Area_10">#REF!</definedName>
    <definedName name="Excel_BuiltIn_Print_Area_11">#REF!</definedName>
    <definedName name="Excel_BuiltIn_Print_Area_5">#REF!</definedName>
    <definedName name="Excel_BuiltIn_Print_Area_7">#REF!</definedName>
    <definedName name="Excel_BuiltIn_Print_Area_9">#REF!</definedName>
    <definedName name="Excel_BuiltIn_Print_Titles_2">#REF!</definedName>
    <definedName name="Exchange">#REF!</definedName>
    <definedName name="EXPAT">#REF!</definedName>
    <definedName name="Expat_budget">OFFSET('[15]BUDGET REVISE'!$B$103,0,0,1,[15]Settings!$I$106)</definedName>
    <definedName name="Expatriates">OFFSET('[15]BUDGET REVISE'!$B$102,0,0,1,[15]Settings!$I$106)</definedName>
    <definedName name="Expats">[84]TradBud!$O$3:$P$15</definedName>
    <definedName name="Expenses" localSheetId="0">#REF!</definedName>
    <definedName name="Expenses">#REF!</definedName>
    <definedName name="_xlnm.Extract">#REF!</definedName>
    <definedName name="Extraction_MI" localSheetId="0">#REF!</definedName>
    <definedName name="Extraction_MI">#REF!</definedName>
    <definedName name="Extraction_MI_3" localSheetId="0">#REF!</definedName>
    <definedName name="Extraction_MI_3">#REF!</definedName>
    <definedName name="EXTRAPAYBOOK">[23]BK6!$A$4:$L$400</definedName>
    <definedName name="f">#REF!</definedName>
    <definedName name="f_1">#REF!</definedName>
    <definedName name="FAFAF">#REF!</definedName>
    <definedName name="FC">#REF!</definedName>
    <definedName name="fchngjmnh">#REF!</definedName>
    <definedName name="FCT_DETAIL1">'[85]1 Parameters'!$AX$6:$AX$115</definedName>
    <definedName name="FCT_DETAIL2">'[85]1 Parameters'!$AX$6:$AY$115</definedName>
    <definedName name="FCT_NOMCATCOMPTA">'[85]1 Parameters'!$AR$6:$AR$21</definedName>
    <definedName name="fd">#REF!</definedName>
    <definedName name="FD6_BDT" localSheetId="0">#REF!</definedName>
    <definedName name="FD6_BDT">#REF!</definedName>
    <definedName name="FD6_tx" localSheetId="0">#REF!</definedName>
    <definedName name="FD6_tx">#REF!</definedName>
    <definedName name="FD6BDT" localSheetId="0">#REF!</definedName>
    <definedName name="FD6BDT">#REF!</definedName>
    <definedName name="FD6tx">#REF!</definedName>
    <definedName name="fdc_refcommande">'[86]ORDER HEADER'!$D$5</definedName>
    <definedName name="Feuil2" localSheetId="0">#REF!</definedName>
    <definedName name="Feuil2">#REF!</definedName>
    <definedName name="ffdfdd">#REF!</definedName>
    <definedName name="fff">[87]Paramétrages!$C$24</definedName>
    <definedName name="fffff">#REF!</definedName>
    <definedName name="ffffff">#REF!</definedName>
    <definedName name="ffffffffff">[88]data1!$A$4:$IV$4</definedName>
    <definedName name="ffffffffffffffff">#REF!</definedName>
    <definedName name="FGH" localSheetId="0">#REF!</definedName>
    <definedName name="FGH">#REF!</definedName>
    <definedName name="fghhgdf" localSheetId="0">#REF!</definedName>
    <definedName name="fghhgdf">#REF!</definedName>
    <definedName name="FGHJ" localSheetId="0">#REF!</definedName>
    <definedName name="FGHJ">#REF!</definedName>
    <definedName name="fhom">#REF!</definedName>
    <definedName name="FINA">'[9]set up'!$C$56:$C$175</definedName>
    <definedName name="FINANCEMENT">'[9]set up'!#REF!</definedName>
    <definedName name="financiadores">#REF!</definedName>
    <definedName name="FINB">'[9]set up'!$E$56:$E$175</definedName>
    <definedName name="FINC">'[9]set up'!$F$56:$F$175</definedName>
    <definedName name="FIND">'[9]set up'!$G$56:$G$175</definedName>
    <definedName name="FINE">'[9]set up'!$H$56:$H$175</definedName>
    <definedName name="FINF">'[9]set up'!$I$56:$I$175</definedName>
    <definedName name="FING">'[9]set up'!$J$56:$J$175</definedName>
    <definedName name="FINH">'[9]set up'!#REF!</definedName>
    <definedName name="Finiquito_Jocotán_v4_Datos_List">#REF!</definedName>
    <definedName name="fjdsqkf">#REF!</definedName>
    <definedName name="Fonction">#REF!</definedName>
    <definedName name="Fonction_du_Respo_Admin">#REF!</definedName>
    <definedName name="Fonction_Respo_Opérationnel">#REF!</definedName>
    <definedName name="Fonction_Responsable_Opérationnel">#REF!</definedName>
    <definedName name="FOURNISSEUR">[89]Data!$B$2:$B$25</definedName>
    <definedName name="FPHIdev" localSheetId="0">#REF!</definedName>
    <definedName name="FPHIdev">#REF!</definedName>
    <definedName name="FPHIEur" localSheetId="0">#REF!</definedName>
    <definedName name="FPHIEur">#REF!</definedName>
    <definedName name="fqzeuidsq" localSheetId="0">#REF!</definedName>
    <definedName name="fqzeuidsq">#REF!</definedName>
    <definedName name="fr">#REF!</definedName>
    <definedName name="FRA">#REF!</definedName>
    <definedName name="FRANC">[27]Paramétrages!$D$17</definedName>
    <definedName name="Frd">[90]Text!$G$1:$H$11</definedName>
    <definedName name="Freddy">#REF!</definedName>
    <definedName name="FRF">[57]Paramétrages!$C$22</definedName>
    <definedName name="FRO">#REF!</definedName>
    <definedName name="fs">#REF!</definedName>
    <definedName name="fsk">#REF!</definedName>
    <definedName name="Fst">[90]Text!$A$1:$B$11</definedName>
    <definedName name="ftot">#REF!</definedName>
    <definedName name="FUNDS">'[9]set up'!#REF!</definedName>
    <definedName name="fusion">#REF!</definedName>
    <definedName name="fv">#REF!</definedName>
    <definedName name="fzde">#REF!</definedName>
    <definedName name="ga">#REF!</definedName>
    <definedName name="gagtaer">#REF!</definedName>
    <definedName name="gbp">#REF!</definedName>
    <definedName name="GBP_MMK">#REF!</definedName>
    <definedName name="gdgrtte">#REF!</definedName>
    <definedName name="gds">#REF!</definedName>
    <definedName name="gds_3">#REF!</definedName>
    <definedName name="GenderMarker">#REF!</definedName>
    <definedName name="GenDesc">#REF!</definedName>
    <definedName name="gfhfhfh">#REF!</definedName>
    <definedName name="gfhhfj">#REF!</definedName>
    <definedName name="ggg">#REF!</definedName>
    <definedName name="ggggg">#REF!</definedName>
    <definedName name="gh">#REF!</definedName>
    <definedName name="ghj">#REF!</definedName>
    <definedName name="ghsrst">#REF!</definedName>
    <definedName name="gio">#REF!</definedName>
    <definedName name="giov">#REF!</definedName>
    <definedName name="giova">#REF!</definedName>
    <definedName name="giovan">#REF!</definedName>
    <definedName name="gjgj">#REF!</definedName>
    <definedName name="gjhgjmhjk">#REF!</definedName>
    <definedName name="gkh">#REF!</definedName>
    <definedName name="gnvnhmjn">#REF!</definedName>
    <definedName name="Golf10">#REF!</definedName>
    <definedName name="Grade">[19]P1!$AJ$15:$AJ$41</definedName>
    <definedName name="GRADES">'[91]Salary &amp; job scale'!$B$5:$B$18</definedName>
    <definedName name="Grand_bailleur" localSheetId="0">#REF!</definedName>
    <definedName name="Grand_bailleur">#REF!</definedName>
    <definedName name="Grand_Total" localSheetId="0">#REF!</definedName>
    <definedName name="Grand_Total">#REF!</definedName>
    <definedName name="GrandBailleur">[92]Paramètres!$D$4:$D$16</definedName>
    <definedName name="groupecomptable">[94]TablesCodes!$W$4:$Y$15</definedName>
    <definedName name="gsgyteaqra" localSheetId="0">#REF!</definedName>
    <definedName name="gsgyteaqra">#REF!</definedName>
    <definedName name="gtot">#REF!</definedName>
    <definedName name="h">#REF!</definedName>
    <definedName name="here">#REF!</definedName>
    <definedName name="HGHGHHGHGH">#REF!</definedName>
    <definedName name="HH">#REF!</definedName>
    <definedName name="hhhhh">#REF!</definedName>
    <definedName name="hhjhj">[95]data1!$B$4:$V$322</definedName>
    <definedName name="hi" localSheetId="0">#REF!</definedName>
    <definedName name="hi">#REF!</definedName>
    <definedName name="HISTORIQUE" localSheetId="0">#REF!</definedName>
    <definedName name="HISTORIQUE">#REF!</definedName>
    <definedName name="hjk" localSheetId="0">#REF!</definedName>
    <definedName name="hjk">#REF!</definedName>
    <definedName name="HMZUGHVPIETUµ¨P">#REF!</definedName>
    <definedName name="HOLIDAY">#REF!</definedName>
    <definedName name="HOUSE">#REF!</definedName>
    <definedName name="HOUSE_3">#REF!</definedName>
    <definedName name="HR_CLASSIF">'[96]1 Parameters'!$AL$7:$AL$45</definedName>
    <definedName name="HR_CLASSIF2">'[96]1 Parameters'!$AL$7:$AO$45</definedName>
    <definedName name="HR_DPT">'[96]1 Parameters'!$AE$6:$AE$21</definedName>
    <definedName name="HR_DPT3">'[96]1 Parameters'!$AE$6:$AG$21</definedName>
    <definedName name="HR_SEXE">'[96]1 Parameters'!$AB$6:$AB$7</definedName>
    <definedName name="HTG" localSheetId="0">#REF!</definedName>
    <definedName name="HTG">#REF!</definedName>
    <definedName name="htot">#REF!</definedName>
    <definedName name="huj">#REF!</definedName>
    <definedName name="idCelluleAppui">#REF!</definedName>
    <definedName name="idLieu">#REF!</definedName>
    <definedName name="IDLIGNEB">#REF!</definedName>
    <definedName name="idProjet">#REF!</definedName>
    <definedName name="IL">#REF!</definedName>
    <definedName name="ILST">#REF!</definedName>
    <definedName name="IncomeTaxe">#REF!</definedName>
    <definedName name="Isaac">#REF!</definedName>
    <definedName name="Item">[97]Price!$A$3:$A$110</definedName>
    <definedName name="ITEM_DESCRIPTION">[98]Price!$C$3:$C$9998</definedName>
    <definedName name="ITEM_LIST">[99]Price!$C$3:$C$9998</definedName>
    <definedName name="j" localSheetId="0">#REF!</definedName>
    <definedName name="j">#REF!</definedName>
    <definedName name="jane" localSheetId="0">#REF!</definedName>
    <definedName name="jane">#REF!</definedName>
    <definedName name="jesus" localSheetId="0">#REF!</definedName>
    <definedName name="jesus">#REF!</definedName>
    <definedName name="jhjhjk">#REF!</definedName>
    <definedName name="jjjj">#REF!</definedName>
    <definedName name="jk">#REF!</definedName>
    <definedName name="jkl">#REF!</definedName>
    <definedName name="jkslmfs">[84]Paramétrages!$F$39</definedName>
    <definedName name="JLS" localSheetId="0">#REF!</definedName>
    <definedName name="JLS">#REF!</definedName>
    <definedName name="jmlkfdsq" localSheetId="0">#REF!</definedName>
    <definedName name="jmlkfdsq">#REF!</definedName>
    <definedName name="Josué">#REF!</definedName>
    <definedName name="joursex">'[100]prix de revient'!$AC$2</definedName>
    <definedName name="joursiege">'[100]prix de revient'!$AC$1</definedName>
    <definedName name="JU" hidden="1">[101]Barêmes!#REF!</definedName>
    <definedName name="JUHYG">#REF!</definedName>
    <definedName name="jujju">#REF!</definedName>
    <definedName name="jules">'[3]SHA HR'!#REF!</definedName>
    <definedName name="Justification">#REF!</definedName>
    <definedName name="Justin">#REF!</definedName>
    <definedName name="jvg">#REF!</definedName>
    <definedName name="kaiwa">#REF!</definedName>
    <definedName name="Kanane">#REF!</definedName>
    <definedName name="khlkhkl">#REF!</definedName>
    <definedName name="Kind_of_items">#REF!</definedName>
    <definedName name="kjkjljkl.">#REF!</definedName>
    <definedName name="klkjlk">#REF!</definedName>
    <definedName name="klo">#REF!</definedName>
    <definedName name="klp">#REF!</definedName>
    <definedName name="kml">#REF!</definedName>
    <definedName name="kol">#REF!</definedName>
    <definedName name="ktot">#REF!</definedName>
    <definedName name="LEAVESYNTHESIS">[23]F1!$A$4:$Q$504</definedName>
    <definedName name="LF_01">[102]Paramétrage!$H$4:$H$1793</definedName>
    <definedName name="lieu">[48]PARAMETRES!#REF!</definedName>
    <definedName name="Lieux">'[9]set up'!#REF!</definedName>
    <definedName name="ligne_mois">[103]data1!$A$4:$IV$4</definedName>
    <definedName name="ligne_mois_2">[21]data1!$A$4:$IV$4</definedName>
    <definedName name="ligne_mois_3">[21]data1!$A$4:$IV$4</definedName>
    <definedName name="Lignes_financières">[58]Paramétrage!$C$3:$C$65536</definedName>
    <definedName name="Lignes_financières_3" localSheetId="0">[61]Paramétrage!#REF!</definedName>
    <definedName name="Lignes_financières_3">[62]Paramétrage!#REF!</definedName>
    <definedName name="LIKASI">#REF!</definedName>
    <definedName name="LIO">#REF!</definedName>
    <definedName name="LIOKJ">#REF!</definedName>
    <definedName name="List" localSheetId="0">[82]P1!$X$15:$X$20</definedName>
    <definedName name="List">[83]P1!$X$15:$X$20</definedName>
    <definedName name="list_total">[13]Djabal_materials!$B$2:$P$276</definedName>
    <definedName name="Lista_datos">#REF!</definedName>
    <definedName name="ListA12">[104]Lists!$T$2:$T$4</definedName>
    <definedName name="ListA1T">[105]P1!$P$15:$P$24</definedName>
    <definedName name="ListA1U">[19]P1!$T$15:$T$17</definedName>
    <definedName name="ListA1V">[19]P1!$X$15:$X$20</definedName>
    <definedName name="ListA3A">[104]Lists!$N$2:$N$5</definedName>
    <definedName name="ListA3B">[104]Lists!$V$2:$V$11</definedName>
    <definedName name="ListA3C">[104]Lists!$X$2:$X$11</definedName>
    <definedName name="ListB2B">[104]Lists!$P$2:$P$5</definedName>
    <definedName name="ListB2K">[19]P1!$Z$15:$Z$28</definedName>
    <definedName name="ListB2L">[105]P1!$T$15:$T$25</definedName>
    <definedName name="ListContract">[19]P1!$D$19:$D$20</definedName>
    <definedName name="ListD4C">[19]P1!$V$15:$V$17</definedName>
    <definedName name="liste">#REF!</definedName>
    <definedName name="ListF1G">[105]P1!$N$15:$N$20</definedName>
    <definedName name="ListF1H">[105]P1!$X$15:$X$20</definedName>
    <definedName name="ListMonth">[19]P1!#REF!</definedName>
    <definedName name="ListRelocation">[19]P1!$AL$15:$AL$20</definedName>
    <definedName name="ListZ1I">[104]Lists!$R$2:$R$3</definedName>
    <definedName name="ListZ1J">[19]P1!$AB$15:$AB$16</definedName>
    <definedName name="LOABOOK">#REF!</definedName>
    <definedName name="LOANBOOK">[23]BK4!$A$4:$AA$400</definedName>
    <definedName name="LOC">[57]Paramétrages!$C$24</definedName>
    <definedName name="locs">[10]Paramétrages!$C$24</definedName>
    <definedName name="Log">#REF!</definedName>
    <definedName name="log_process">#REF!</definedName>
    <definedName name="Logistic">OFFSET('[15]BUDGET REVISE'!$B$114,0,0,1,[15]Settings!$I$106)</definedName>
    <definedName name="Logistics">#REF!</definedName>
    <definedName name="LOL">#REF!</definedName>
    <definedName name="lpo">#REF!</definedName>
    <definedName name="ltot">#REF!</definedName>
    <definedName name="m">#REF!</definedName>
    <definedName name="MAEFOOD">#REF!</definedName>
    <definedName name="marchés">'[106]Procuremen table'!$K$2:$K$4</definedName>
    <definedName name="Marital_status" localSheetId="0">'[107]salary scale'!$R$4:$R$5</definedName>
    <definedName name="Marital_status">'[108]salary scale'!$R$4:$R$5</definedName>
    <definedName name="material">[98]Price!$C$2:$C$994</definedName>
    <definedName name="MAYO1" localSheetId="0">#REF!</definedName>
    <definedName name="MAYO1">#REF!</definedName>
    <definedName name="MAYO1_3" localSheetId="0">#REF!</definedName>
    <definedName name="MAYO1_3">#REF!</definedName>
    <definedName name="MAYO2" localSheetId="0">#REF!</definedName>
    <definedName name="MAYO2">#REF!</definedName>
    <definedName name="MAYO2_3">#REF!</definedName>
    <definedName name="MCWH">#REF!</definedName>
    <definedName name="MEDCOST">[23]BK5!$L$4:$L$55</definedName>
    <definedName name="Medical">OFFSET('[15]BUDGET REVISE'!$B$111,0,0,1,[15]Settings!$I$106)</definedName>
    <definedName name="MEDSTAFFCODE">[23]BK5!$B$4:$B$55</definedName>
    <definedName name="MISSION" localSheetId="0">#REF!</definedName>
    <definedName name="MISSION">#REF!</definedName>
    <definedName name="mldolar">#REF!</definedName>
    <definedName name="MMK">#REF!</definedName>
    <definedName name="MMK_dollar">#REF!</definedName>
    <definedName name="MMK_USD">#REF!</definedName>
    <definedName name="MMK_USD2">#REF!</definedName>
    <definedName name="mmm">#REF!</definedName>
    <definedName name="mois">[10]TradBud!$L$3</definedName>
    <definedName name="moislettre">[28]renvoi!$A$52</definedName>
    <definedName name="monloc">#REF!</definedName>
    <definedName name="month">#REF!</definedName>
    <definedName name="MONTHS">#REF!</definedName>
    <definedName name="MRO">#REF!</definedName>
    <definedName name="n">#REF!</definedName>
    <definedName name="N_PROG">#REF!</definedName>
    <definedName name="Nat_Staff">OFFSET('[15]BUDGET REVISE'!$B$105,0,0,1,[15]Settings!$I$106)</definedName>
    <definedName name="nbEmpl">#REF!</definedName>
    <definedName name="NBLOC">#REF!</definedName>
    <definedName name="NbrJourMois">[36]Trad!#REF!</definedName>
    <definedName name="NBVEHICMSF">#REF!</definedName>
    <definedName name="NDJAMENA">#REF!</definedName>
    <definedName name="ndolaou">#REF!</definedName>
    <definedName name="Newname">#REF!</definedName>
    <definedName name="NEWREALLOC">#REF!</definedName>
    <definedName name="NGOURI">#REF!</definedName>
    <definedName name="NICO">#N/A</definedName>
    <definedName name="nj">#REF!</definedName>
    <definedName name="njk">#REF!</definedName>
    <definedName name="Nom_du_Responsable_Administratif">#REF!</definedName>
    <definedName name="Nom_Respo_Opérationnel">#REF!</definedName>
    <definedName name="novrt">#REF!</definedName>
    <definedName name="NRA">#REF!</definedName>
    <definedName name="NRO">#REF!</definedName>
    <definedName name="ntot">#REF!</definedName>
    <definedName name="NuméroJours">[36]Trad!#REF!</definedName>
    <definedName name="o">'[109]tab 1'!$A$2:$AO$332</definedName>
    <definedName name="OFDA" localSheetId="0">#REF!</definedName>
    <definedName name="OFDA">#REF!</definedName>
    <definedName name="OFDAfood">#REF!</definedName>
    <definedName name="OFFICE">#REF!</definedName>
    <definedName name="OFFICE_3">#REF!</definedName>
    <definedName name="oil">#REF!</definedName>
    <definedName name="ok" localSheetId="0">[4]Extra!$A$3:$A$1999</definedName>
    <definedName name="ok">[5]Extra!$A$3:$A$1999</definedName>
    <definedName name="Olivier">#REF!</definedName>
    <definedName name="oljl">#REF!</definedName>
    <definedName name="OMDURMAN">#REF!</definedName>
    <definedName name="OMDURMAN_3">#REF!</definedName>
    <definedName name="onglet">'[3]SHA HR'!#REF!</definedName>
    <definedName name="oop">#REF!</definedName>
    <definedName name="Operational">OFFSET('[15]BUDGET REVISE'!$B$108,0,0,1,[15]Settings!$I$106)</definedName>
    <definedName name="Option">#REF!</definedName>
    <definedName name="Options">#REF!</definedName>
    <definedName name="Organisation" localSheetId="0">[30]Definitions!$D$9:$D$235</definedName>
    <definedName name="Organisation">[31]Definitions!$D$9:$D$235</definedName>
    <definedName name="Origin">[110]Lists!$C$2:$C$5</definedName>
    <definedName name="otot">#REF!</definedName>
    <definedName name="Outillage">#REF!</definedName>
    <definedName name="OVERBOOK">[23]BK2!$A$6:$M$400</definedName>
    <definedName name="overhead">#REF!</definedName>
    <definedName name="OVERMAX">#REF!</definedName>
    <definedName name="OVERTEX">#REF!</definedName>
    <definedName name="Owner">"CBGK"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IE0809">#REF!</definedName>
    <definedName name="Paie0901">#REF!</definedName>
    <definedName name="Paie0902">#REF!</definedName>
    <definedName name="Paie0905">#REF!</definedName>
    <definedName name="PAIEAOUT09">#REF!</definedName>
    <definedName name="PAPLOG_____PAR10">#REF!</definedName>
    <definedName name="PAPLOG.....PAR10">#REF!</definedName>
    <definedName name="PARAMETRE">[7]Program_Requests!#REF!</definedName>
    <definedName name="partida">#REF!</definedName>
    <definedName name="Partner">#REF!</definedName>
    <definedName name="Partners">#REF!</definedName>
    <definedName name="PAYMENT">#REF!</definedName>
    <definedName name="PAYS">[27]Paramétrages!$F$8</definedName>
    <definedName name="PDepRel">[10]Paramétrages!$G$14</definedName>
    <definedName name="PER_BASIC">'[111]March 2005'!$C$6</definedName>
    <definedName name="PER_BC">'[111]March 2005'!$K$6</definedName>
    <definedName name="PER_CLOTHES">'[111]March 2005'!$H$6</definedName>
    <definedName name="PER_COLA">'[111]March 2005'!$D$6</definedName>
    <definedName name="PER_HOUSING">'[111]March 2005'!$I$6</definedName>
    <definedName name="PER_MEAL">'[111]March 2005'!$E$6</definedName>
    <definedName name="PER_MEDICAL">'[111]March 2005'!$G$6</definedName>
    <definedName name="PER_TRANS">'[111]March 2005'!$F$6</definedName>
    <definedName name="Percentage" localSheetId="0">[30]Definitions!$AK$9:$AK$29</definedName>
    <definedName name="Percentage">[31]Definitions!$AK$9:$AK$29</definedName>
    <definedName name="PerdiemMens">#REF!</definedName>
    <definedName name="PERSONALDATA">[23]D2!$A$4:$AF$400</definedName>
    <definedName name="PIVOT" localSheetId="0">[112]Pivot!#REF!</definedName>
    <definedName name="PIVOT">[113]Pivot!#REF!</definedName>
    <definedName name="PIVOTGLOBAL1360" localSheetId="0">#REF!</definedName>
    <definedName name="PIVOTGLOBAL1360">#REF!</definedName>
    <definedName name="PIVOTGLOBAL1424" localSheetId="0">#REF!</definedName>
    <definedName name="PIVOTGLOBAL1424">#REF!</definedName>
    <definedName name="PIVOTGLOBAL1426" localSheetId="0">#REF!</definedName>
    <definedName name="PIVOTGLOBAL1426">#REF!</definedName>
    <definedName name="PIVOTGLOBCURRENCY">#REF!</definedName>
    <definedName name="PKR_SEK">'[114]Internal Budget'!$R$6</definedName>
    <definedName name="place">[16]Settings!#REF!</definedName>
    <definedName name="plagexpats2">#REF!</definedName>
    <definedName name="plancomptable">[94]TablesCodes!$K$4:$N$112</definedName>
    <definedName name="plIRPP">#REF!</definedName>
    <definedName name="POOL">#REF!</definedName>
    <definedName name="POPOPOPO">#REF!</definedName>
    <definedName name="POSTE">[115]PARAMETRES!$AA$3:$AA$29</definedName>
    <definedName name="ppppp">#REF!</definedName>
    <definedName name="pppppppppppp">#REF!</definedName>
    <definedName name="PREVUdev">#REF!</definedName>
    <definedName name="PREVUeur">#REF!</definedName>
    <definedName name="primetrans">#REF!</definedName>
    <definedName name="_xlnm.Print_Area" localSheetId="0">#REF!</definedName>
    <definedName name="_xlnm.Print_Area">#REF!</definedName>
    <definedName name="_xlnm.Print_Titles">#REF!</definedName>
    <definedName name="proba">#REF!</definedName>
    <definedName name="PROBA1">#REF!</definedName>
    <definedName name="PROBA2">#REF!</definedName>
    <definedName name="Procédure" localSheetId="0">[116]Introduction!$R$4:$R$10</definedName>
    <definedName name="Procédure">[117]Introduction!$R$4:$R$10</definedName>
    <definedName name="Procurement">[110]Lists!$D$2:$D$6</definedName>
    <definedName name="Produce_Invoice">[66]!Produce_Invoice</definedName>
    <definedName name="produit">[67]Data!#REF!</definedName>
    <definedName name="programme">#REF!</definedName>
    <definedName name="programmes">#REF!</definedName>
    <definedName name="Programs">#REF!</definedName>
    <definedName name="Project">#REF!</definedName>
    <definedName name="Project_01">#REF!</definedName>
    <definedName name="Project_Budget">OFFSET([15]BUDGET!$B$41,0,0,1,[15]Settings!$I$106)</definedName>
    <definedName name="Project_Expenses">OFFSET([15]BUDGET!$B$40,0,0,1,[15]Settings!$I$106)</definedName>
    <definedName name="Projectcode">[19]P1!$A$15:$B$37</definedName>
    <definedName name="Projects">#REF!</definedName>
    <definedName name="Projecttypes">#REF!</definedName>
    <definedName name="PROJET">'[85]1 Parameters'!$F$6:$F$37</definedName>
    <definedName name="PROJETMALI">'[9]set up'!#REF!</definedName>
    <definedName name="PROJETS">[118]PARAMETRES!$E$4:$E$26</definedName>
    <definedName name="Prop" localSheetId="0">#REF!</definedName>
    <definedName name="Prop">#REF!</definedName>
    <definedName name="prout" localSheetId="0">#REF!</definedName>
    <definedName name="prout">#REF!</definedName>
    <definedName name="Provid">#REF!</definedName>
    <definedName name="pROVIDER">#REF!</definedName>
    <definedName name="ptot">#REF!</definedName>
    <definedName name="puamiformat">#REF!</definedName>
    <definedName name="Publipost">#REF!</definedName>
    <definedName name="Purchases">#REF!</definedName>
    <definedName name="PYA">#REF!</definedName>
    <definedName name="pyscnps">#REF!</definedName>
    <definedName name="pysfir">#REF!</definedName>
    <definedName name="pysirpp">#REF!</definedName>
    <definedName name="qqqqq">#REF!</definedName>
    <definedName name="qqqqqqqq">#REF!</definedName>
    <definedName name="quilts">#REF!</definedName>
    <definedName name="qwe">#REF!</definedName>
    <definedName name="qwwruio">#REF!</definedName>
    <definedName name="R_two">#REF!</definedName>
    <definedName name="Radio_Communication">#REF!</definedName>
    <definedName name="Rapport">#REF!</definedName>
    <definedName name="rate">'[119]Budget OFDA ELD'!$A$1</definedName>
    <definedName name="RATE_MMKUSD" localSheetId="0">#REF!</definedName>
    <definedName name="RATE_MMKUSD">#REF!</definedName>
    <definedName name="RATE_USD_MMK" localSheetId="0">#REF!</definedName>
    <definedName name="RATE_USD_MMK">#REF!</definedName>
    <definedName name="RATEBDT_EUR" localSheetId="0">#REF!</definedName>
    <definedName name="RATEBDT_EUR">#REF!</definedName>
    <definedName name="RATEEUR_MMK">#REF!</definedName>
    <definedName name="RATEEUR_USD">#REF!</definedName>
    <definedName name="RATEUSD_MMK">#REF!</definedName>
    <definedName name="Ration">#REF!</definedName>
    <definedName name="RAV">#REF!</definedName>
    <definedName name="RCCOM">[17]PARAMETER!#REF!</definedName>
    <definedName name="rd">#REF!</definedName>
    <definedName name="REAF" localSheetId="0">'[46]TCD Reaf'!$A:$B</definedName>
    <definedName name="REAF">'[47]TCD Reaf'!$A:$B</definedName>
    <definedName name="Reagent" localSheetId="0">#REF!</definedName>
    <definedName name="Reagent">#REF!</definedName>
    <definedName name="REALISE">'[85]2 Assumptions'!#REF!</definedName>
    <definedName name="REALLOC" localSheetId="0">#REF!</definedName>
    <definedName name="REALLOC">#REF!</definedName>
    <definedName name="Reallocations" localSheetId="0">#REF!</definedName>
    <definedName name="Reallocations">#REF!</definedName>
    <definedName name="reasonterminationcontract">[19]P1!$AV$15:$AV$22</definedName>
    <definedName name="RECAP">#REF!</definedName>
    <definedName name="récap">#REF!</definedName>
    <definedName name="RECAP_3">#REF!</definedName>
    <definedName name="RECU_FACTURE">#REF!</definedName>
    <definedName name="RED">#REF!</definedName>
    <definedName name="REDT">#REF!</definedName>
    <definedName name="Rehab">#REF!</definedName>
    <definedName name="RENT">#REF!+1</definedName>
    <definedName name="ReportCodes">#REF!</definedName>
    <definedName name="responsable">[16]Settings!$B$19:$B$23</definedName>
    <definedName name="reyru">'[3]SHA HR'!#REF!</definedName>
    <definedName name="ri">#REF!</definedName>
    <definedName name="Rubbhall">#REF!</definedName>
    <definedName name="RUNNINGCOST">[17]PARAMETER!#REF!</definedName>
    <definedName name="RUSH">#REF!</definedName>
    <definedName name="rva">#REF!</definedName>
    <definedName name="rvqr">#REF!</definedName>
    <definedName name="sa">[80]P2!$A$10:$AA$37</definedName>
    <definedName name="sadflkj">[21]data1!$B$4:$V$322</definedName>
    <definedName name="saga">#REF!</definedName>
    <definedName name="SALAIRE">#REF!</definedName>
    <definedName name="Salary">#REF!</definedName>
    <definedName name="SALARY_SCALE">#REF!</definedName>
    <definedName name="SALARYSCALE">#REF!</definedName>
    <definedName name="salbrut">#REF!</definedName>
    <definedName name="salbrut1">#REF!</definedName>
    <definedName name="SALBRUTREEL">#REF!</definedName>
    <definedName name="SalGrid">#REF!</definedName>
    <definedName name="SalPlaf">#REF!</definedName>
    <definedName name="san">#REF!</definedName>
    <definedName name="saq">#REF!</definedName>
    <definedName name="SAS">#REF!</definedName>
    <definedName name="SASD">#REF!</definedName>
    <definedName name="SCALE">'[91]Salary &amp; job scale'!$B$5:$D$18</definedName>
    <definedName name="sd" localSheetId="0">#REF!</definedName>
    <definedName name="sd">#REF!</definedName>
    <definedName name="sda" localSheetId="0">#REF!</definedName>
    <definedName name="sda">#REF!</definedName>
    <definedName name="sdd">[10]Paramétrages!$C$23</definedName>
    <definedName name="se">#REF!</definedName>
    <definedName name="SectorObjectives" localSheetId="0">[30]Definitions!$AM$9:$AM$585</definedName>
    <definedName name="SectorObjectives">[31]Definitions!$AM$9:$AM$585</definedName>
    <definedName name="SED">#REF!</definedName>
    <definedName name="See_all_items">[66]!See_all_items</definedName>
    <definedName name="SENTEX">#REF!</definedName>
    <definedName name="ser">#REF!</definedName>
    <definedName name="shaae">#REF!</definedName>
    <definedName name="SHEET">#REF!</definedName>
    <definedName name="sheet01jan08">#REF!</definedName>
    <definedName name="sheet03may07">#REF!</definedName>
    <definedName name="sheet04nov07">#REF!</definedName>
    <definedName name="sheet05jan07">#REF!</definedName>
    <definedName name="sheet1">#REF!</definedName>
    <definedName name="sheet12jan06">#REF!</definedName>
    <definedName name="sheet14dec07">#REF!</definedName>
    <definedName name="sheet17dec06">#REF!</definedName>
    <definedName name="sheet17sep07">#REF!</definedName>
    <definedName name="sheet2">#REF!</definedName>
    <definedName name="sheet21oct07">#REF!</definedName>
    <definedName name="sheet22oct06">#REF!</definedName>
    <definedName name="sheet24aug06">#REF!</definedName>
    <definedName name="sheet24oct07">#REF!</definedName>
    <definedName name="sheet28apr07">#REF!</definedName>
    <definedName name="sheet28aug06">#REF!</definedName>
    <definedName name="sheet28nov06">#REF!</definedName>
    <definedName name="sheet29sep06">#REF!</definedName>
    <definedName name="sheet3">#REF!</definedName>
    <definedName name="sheet31jul06">#REF!</definedName>
    <definedName name="sheet31oct06">#REF!</definedName>
    <definedName name="SHEET9">#REF!</definedName>
    <definedName name="Shelters">#REF!</definedName>
    <definedName name="sigledev1">[120]renvoi!$A$5</definedName>
    <definedName name="sigledev4">[120]renvoi!$A$8</definedName>
    <definedName name="sigledevbud">[118]renvoi!$C$28</definedName>
    <definedName name="sjsj" localSheetId="0">#REF!</definedName>
    <definedName name="sjsj">#REF!</definedName>
    <definedName name="Snd">[90]Text!$C$1:$D$11</definedName>
    <definedName name="SOLLIeur" localSheetId="0">#REF!</definedName>
    <definedName name="SOLLIeur">#REF!</definedName>
    <definedName name="SOMME.SI">#REF!</definedName>
    <definedName name="Spring">#REF!</definedName>
    <definedName name="sqdfsd">#REF!</definedName>
    <definedName name="SQFJKML4">#REF!</definedName>
    <definedName name="ss">#REF!</definedName>
    <definedName name="staff_security">#REF!</definedName>
    <definedName name="STAFFCODE">#REF!</definedName>
    <definedName name="STAFFDATA">[23]D2!$A$4:$AF$400</definedName>
    <definedName name="StaffList">[121]D1!$A$5:$A$175</definedName>
    <definedName name="start">#REF!</definedName>
    <definedName name="start1">#REF!</definedName>
    <definedName name="start2">#REF!</definedName>
    <definedName name="start3">#REF!</definedName>
    <definedName name="STATCONTRAT">'[122]2 Assumptions'!#REF!</definedName>
    <definedName name="State">[123]Data!$A$2:$A$6</definedName>
    <definedName name="Station">#REF!</definedName>
    <definedName name="STATUT">[89]Data!$A$2:$A$14</definedName>
    <definedName name="statut_contrat">[35]PARAMETRES!$H$4:$H$9</definedName>
    <definedName name="STATUTCONTRAT">'[124]1 Parameters'!$N$6:$N$11</definedName>
    <definedName name="STATUTEXP">[115]PARAMETRES!$AD$3:$AD$4</definedName>
    <definedName name="stot">#REF!</definedName>
    <definedName name="SubAssCat" localSheetId="0">[30]Definitions!$M$30:$M$32</definedName>
    <definedName name="SubAssCat">[31]Definitions!$M$30:$M$32</definedName>
    <definedName name="SUIVI">#REF!</definedName>
    <definedName name="Suivi_budg">#REF!</definedName>
    <definedName name="SUIVI473">'[125]SUIVI 473'!$A$3:$X$146</definedName>
    <definedName name="SUIVIBUD" localSheetId="0">#REF!</definedName>
    <definedName name="SUIVIBUD">#REF!</definedName>
    <definedName name="Sum_of_MONTANT" localSheetId="0">#REF!</definedName>
    <definedName name="Sum_of_MONTANT">#REF!</definedName>
    <definedName name="Synthèse">#REF!</definedName>
    <definedName name="t">#REF!</definedName>
    <definedName name="T_X">#REF!</definedName>
    <definedName name="T1DEDUC">#REF!</definedName>
    <definedName name="T1LUMPSUM">#REF!</definedName>
    <definedName name="T1MAX">#REF!</definedName>
    <definedName name="T1MIN">#REF!</definedName>
    <definedName name="T1RATE">#REF!</definedName>
    <definedName name="T2DEDUC">#REF!</definedName>
    <definedName name="T2LUMPSUM">#REF!</definedName>
    <definedName name="T2MAX">#REF!</definedName>
    <definedName name="T2MIN">#REF!</definedName>
    <definedName name="T2RATE">#REF!</definedName>
    <definedName name="T3DEDUC">#REF!</definedName>
    <definedName name="T3LUMPSUM">#REF!</definedName>
    <definedName name="T3MAX">#REF!</definedName>
    <definedName name="T3MIN">#REF!</definedName>
    <definedName name="T3RATE">#REF!</definedName>
    <definedName name="T4DEDUC">#REF!</definedName>
    <definedName name="T4LUMPSUM">#REF!</definedName>
    <definedName name="T4MAX">#REF!</definedName>
    <definedName name="T4MIN">#REF!</definedName>
    <definedName name="T4RATE">#REF!</definedName>
    <definedName name="Ta">'[73]Staff Costs'!$E$61</definedName>
    <definedName name="TAB">'[3]SHA HR'!#REF!</definedName>
    <definedName name="Tab_Tr">#REF!</definedName>
    <definedName name="tab0">'[109]tab 1'!$A$2:$AO$332</definedName>
    <definedName name="taba">[6]tab!$A$2:$IA$4615</definedName>
    <definedName name="tabb">'[109]tab 1'!$A$2:$AO$332</definedName>
    <definedName name="Tabel" localSheetId="0">#REF!</definedName>
    <definedName name="Tabel">#REF!</definedName>
    <definedName name="TABLE" localSheetId="0">#REF!</definedName>
    <definedName name="TABLE">#REF!</definedName>
    <definedName name="TABLE_3" localSheetId="0">#REF!</definedName>
    <definedName name="TABLE_3">#REF!</definedName>
    <definedName name="TAUX">'[85]1 Parameters'!$I$6:$J$25</definedName>
    <definedName name="TAUX_2" localSheetId="0">#REF!</definedName>
    <definedName name="TAUX_2">#REF!</definedName>
    <definedName name="TAUX_3" localSheetId="0">#REF!</definedName>
    <definedName name="TAUX_3">#REF!</definedName>
    <definedName name="TAUX_avril">#REF!</definedName>
    <definedName name="Taux_CFA_EUR">'[126]Suivi budg'!$B$1</definedName>
    <definedName name="Taux_CFA_USD" localSheetId="0">#REF!</definedName>
    <definedName name="Taux_CFA_USD">#REF!</definedName>
    <definedName name="Taux_EUR_HTG">#REF!</definedName>
    <definedName name="Taux_EUR_USD">#REF!</definedName>
    <definedName name="Taux_SDP_EUR">#REF!</definedName>
    <definedName name="TAUX2">[35]PARAMETRES!$J$4:$K$15</definedName>
    <definedName name="Taux504">#REF!</definedName>
    <definedName name="Taux505">#REF!</definedName>
    <definedName name="taux527">#REF!</definedName>
    <definedName name="Taux531">#REF!</definedName>
    <definedName name="Taux551">#REF!</definedName>
    <definedName name="Tauxchange">[57]Paramétrages!$C$22:$F$26</definedName>
    <definedName name="tauxEUR_BDT">#REF!</definedName>
    <definedName name="TauxEurBDT">#REF!</definedName>
    <definedName name="TAUXEURO">[127]BUDGET!$G$1</definedName>
    <definedName name="Tauxeuros" localSheetId="0">#REF!</definedName>
    <definedName name="Tauxeuros">#REF!</definedName>
    <definedName name="tauxsdd">'[128]571DAH'!$C$3</definedName>
    <definedName name="TauxSDP" localSheetId="0">#REF!</definedName>
    <definedName name="TauxSDP">#REF!</definedName>
    <definedName name="tauxusd">'[128]571DAH'!$C$1</definedName>
    <definedName name="tauxUSD_BDT" localSheetId="0">#REF!</definedName>
    <definedName name="tauxUSD_BDT">#REF!</definedName>
    <definedName name="tauxuseur">'[129]Budget type'!$B$91</definedName>
    <definedName name="TAX_BASIC">'[111]March 2005'!$C$5</definedName>
    <definedName name="TAX_BC">'[111]March 2005'!$K$5</definedName>
    <definedName name="TAX_CLOTHES">'[111]March 2005'!$H$5</definedName>
    <definedName name="TAX_COLA">'[111]March 2005'!$D$5</definedName>
    <definedName name="TAX_HOUSING">'[111]March 2005'!$I$5</definedName>
    <definedName name="TAX_MEAL">'[111]March 2005'!$E$5</definedName>
    <definedName name="TAX_MEDICAL">'[111]March 2005'!$G$5</definedName>
    <definedName name="TAX_TRANS">'[111]March 2005'!$F$5</definedName>
    <definedName name="tblChargDet">#REF!</definedName>
    <definedName name="TCD">#REF!</definedName>
    <definedName name="TCDU">#REF!</definedName>
    <definedName name="TCOP">#REF!</definedName>
    <definedName name="tda">#REF!</definedName>
    <definedName name="tdc">#REF!</definedName>
    <definedName name="tdcEURBDT">#REF!</definedName>
    <definedName name="tdcEURUSD">#REF!</definedName>
    <definedName name="tdcUSDBDT">#REF!</definedName>
    <definedName name="tes">#REF!</definedName>
    <definedName name="TEST" localSheetId="0">[59]Paramétrage!#REF!</definedName>
    <definedName name="TEST">[60]Paramétrage!#REF!</definedName>
    <definedName name="TEST_3" localSheetId="0">[61]Paramétrage!#REF!</definedName>
    <definedName name="TEST_3">[62]Paramétrage!#REF!</definedName>
    <definedName name="tg">#N/A</definedName>
    <definedName name="tgn">#REF!</definedName>
    <definedName name="Thana">#REF!</definedName>
    <definedName name="Thierry">#REF!</definedName>
    <definedName name="Third_Party">OFFSET([130]Parameters!$F$3,,,COUNTA([130]Parameters!$F$1:$F$65536)-1,)</definedName>
    <definedName name="THIRDPART">'[131]THIRD PART LIST'!$D$2:$D$80</definedName>
    <definedName name="Tiers" localSheetId="0">[59]Paramétrage!$E$3:$E$65536</definedName>
    <definedName name="Tiers">[60]Paramétrage!$E$3:$E$65536</definedName>
    <definedName name="Tiers_3" localSheetId="0">[61]Paramétrage!#REF!</definedName>
    <definedName name="Tiers_3">[62]Paramétrage!#REF!</definedName>
    <definedName name="TMP">#REF!</definedName>
    <definedName name="TMP_AFN">'[132]interim report'!$P$7</definedName>
    <definedName name="TMP_AFN07_08">[133]TMP!#REF!</definedName>
    <definedName name="TMP_AFN08_09">[133]TMP!#REF!</definedName>
    <definedName name="TMP_EUR">'[132]interim report'!$L$7</definedName>
    <definedName name="TMP_USD">'[132]interim report'!$T$7</definedName>
    <definedName name="TMP_USD07_08">[133]TMP!#REF!</definedName>
    <definedName name="TMP_USD08_09">[133]TMP!#REF!</definedName>
    <definedName name="total_cost" localSheetId="0">'[134]Worksheet 1 Project budget'!$E$56</definedName>
    <definedName name="total_cost">'[135]Worksheet 1 Project budget'!$E$56</definedName>
    <definedName name="total_cost_y1" localSheetId="0">'[134]Worksheet 1 Project budget'!$I$56</definedName>
    <definedName name="total_cost_y1">'[135]Worksheet 1 Project budget'!$I$56</definedName>
    <definedName name="Total_expenses">OFFSET('[15]BUDGET REVISE'!$B$23,0,0,1,[15]Settings!$I$106)</definedName>
    <definedName name="totalbrut">#REF!</definedName>
    <definedName name="totalded">#REF!</definedName>
    <definedName name="totalnet">#REF!</definedName>
    <definedName name="TotCdirDev">#REF!</definedName>
    <definedName name="TotCdirEur">#REF!</definedName>
    <definedName name="Toto">[13]LIST!$B$2:$P$272</definedName>
    <definedName name="Training">OFFSET('[15]BUDGET REVISE'!$B$117,0,0,1,[15]Settings!$I$106)</definedName>
    <definedName name="Transfer">#REF!</definedName>
    <definedName name="Transfers">#REF!</definedName>
    <definedName name="Transit">#REF!</definedName>
    <definedName name="transport">[67]Data!$J$3:$J$8</definedName>
    <definedName name="transport_sauf_expat">[67]Data!$Q$2:$Q$5</definedName>
    <definedName name="Trd">[90]Text!$E$1:$F$11</definedName>
    <definedName name="TRTTRTRTRT">#REF!</definedName>
    <definedName name="tryrurir">#REF!</definedName>
    <definedName name="ttest" localSheetId="0">'[136]pivort table'!#REF!</definedName>
    <definedName name="ttest">'[137]pivort table'!#REF!</definedName>
    <definedName name="ttot">#REF!</definedName>
    <definedName name="TURCCLINC">#REF!</definedName>
    <definedName name="TWKG">[13]Djabal_materials!$L$277</definedName>
    <definedName name="tx">#REF!</definedName>
    <definedName name="tx_de_change" localSheetId="0">'[138]H&amp;O rent'!$G$4</definedName>
    <definedName name="tx_de_change">'[139]H&amp;O rent'!$G$4</definedName>
    <definedName name="TX_EURBDT" localSheetId="0">#REF!</definedName>
    <definedName name="TX_EURBDT">#REF!</definedName>
    <definedName name="TX_EURUSD" localSheetId="0">#REF!</definedName>
    <definedName name="TX_EURUSD">#REF!</definedName>
    <definedName name="Tx_FCFA_EUR">'[140]6. Hypothèses'!$B$8</definedName>
    <definedName name="Tx_GBP_EUR">#REF!</definedName>
    <definedName name="TX_USDBDT">#REF!</definedName>
    <definedName name="tx1_1">#N/A</definedName>
    <definedName name="tx1_1_1">#N/A</definedName>
    <definedName name="tx1_2">#N/A</definedName>
    <definedName name="TXBUD">#REF!</definedName>
    <definedName name="TXCAAS">#REF!</definedName>
    <definedName name="txCNPSEmpl">#REF!</definedName>
    <definedName name="txCNPSMSF">#REF!</definedName>
    <definedName name="txdechange">#REF!</definedName>
    <definedName name="TxDM">6.55957/1.95583</definedName>
    <definedName name="TxE">6.55957</definedName>
    <definedName name="TXED">#REF!</definedName>
    <definedName name="TXEUR_BDT">'[141]BFU Shyamnagar NGOBA BDT'!$I$3</definedName>
    <definedName name="txIRPP">#REF!</definedName>
    <definedName name="TXUSD">#REF!</definedName>
    <definedName name="TYPE">[17]PARAMETER!#REF!</definedName>
    <definedName name="Type_d_expertise">[142]Choix!$D$3:$D$22</definedName>
    <definedName name="TypeContrat">#REF!</definedName>
    <definedName name="typecouts">[17]PARAMETER!#REF!</definedName>
    <definedName name="TypeOfHours">[19]P1!$AX$15:$AX$17</definedName>
    <definedName name="Types">#REF!</definedName>
    <definedName name="Typveh">[10]TradBud!$A$262:$A$268</definedName>
    <definedName name="tytryu">#REF!</definedName>
    <definedName name="U">#REF!</definedName>
    <definedName name="ui">#REF!</definedName>
    <definedName name="UNICEF">'[9]set up'!#REF!</definedName>
    <definedName name="unit">[67]Data!$U$2:$U$3</definedName>
    <definedName name="UNITE">[17]PARAMETER!#REF!</definedName>
    <definedName name="UNOCHAQUILTS">#REF!</definedName>
    <definedName name="UNTAX">'[111]March 2005'!$L$5</definedName>
    <definedName name="usd">#REF!</definedName>
    <definedName name="USD_3">#REF!</definedName>
    <definedName name="USD_BDT">'[38]Budget proposal'!$N$2</definedName>
    <definedName name="USD_CHF">'[143]BFU 891'!$F$6</definedName>
    <definedName name="USD_EUR">#REF!</definedName>
    <definedName name="USD_GBP">#REF!</definedName>
    <definedName name="USD_MMK">#REF!</definedName>
    <definedName name="USD_MMK2">#REF!</definedName>
    <definedName name="USD_Next">'[38]Budget 2012'!$AK$4</definedName>
    <definedName name="usdeuro">'[144]VERSION INTERNE Global'!$F$1</definedName>
    <definedName name="USDFOR" localSheetId="0">#REF!</definedName>
    <definedName name="USDFOR">#REF!</definedName>
    <definedName name="USDHTG">'[81]3- CCP &amp; TRESO'!#REF!</definedName>
    <definedName name="USDJUN">#REF!</definedName>
    <definedName name="USDJUN1">#REF!</definedName>
    <definedName name="valuevx">42.314159</definedName>
    <definedName name="vbn">#REF!</definedName>
    <definedName name="vbnm" localSheetId="0">'[70]CHIN HR'!$A$43:$L$51</definedName>
    <definedName name="vbnm">'[71]CHIN HR'!$A$43:$L$51</definedName>
    <definedName name="vcvcbcb">#REF!</definedName>
    <definedName name="Vehicles">#REF!</definedName>
    <definedName name="vero12">#REF!</definedName>
    <definedName name="VersionDate">"Juni 2005"</definedName>
    <definedName name="VersionLanguage">"German"</definedName>
    <definedName name="VersionNum">2.52</definedName>
    <definedName name="victorine">#REF!</definedName>
    <definedName name="virement">#REF!</definedName>
    <definedName name="Visibility">#REF!</definedName>
    <definedName name="VOLO">[145]paramètres!$B$5</definedName>
    <definedName name="vtot">#REF!</definedName>
    <definedName name="vvv">#REF!</definedName>
    <definedName name="vvvv">#REF!</definedName>
    <definedName name="Wa">'[73]Staff Costs'!$K$61</definedName>
    <definedName name="wegfsf">#REF!</definedName>
    <definedName name="Well">#REF!</definedName>
    <definedName name="WER">#REF!</definedName>
    <definedName name="WORKSHOP">#REF!</definedName>
    <definedName name="WORKSHOP_3">#REF!</definedName>
    <definedName name="wtot">#REF!</definedName>
    <definedName name="wvcxuipo">#REF!</definedName>
    <definedName name="www">#REF!</definedName>
    <definedName name="wwwwwwwwwwww">#REF!</definedName>
    <definedName name="xc">#REF!</definedName>
    <definedName name="xcgdf">#REF!</definedName>
    <definedName name="xcjio">#REF!</definedName>
    <definedName name="xdr" localSheetId="0">'[41]DZ HR'!$B$61:$S$73</definedName>
    <definedName name="xdr">'[42]DZ HR'!$B$61:$S$73</definedName>
    <definedName name="xgdfhg" localSheetId="0">#REF!</definedName>
    <definedName name="xgdfhg">#REF!</definedName>
    <definedName name="XOFUSD">'[81]3- CCP &amp; TRESO'!#REF!</definedName>
    <definedName name="xsd">#REF!</definedName>
    <definedName name="xtot">#REF!</definedName>
    <definedName name="xxxxx">#REF!</definedName>
    <definedName name="Year" localSheetId="0">[30]Definitions!$T$9:$T$20</definedName>
    <definedName name="Year">[31]Definitions!$T$9:$T$20</definedName>
    <definedName name="YESNO">[17]PARAMETER!#REF!</definedName>
    <definedName name="z">[146]Settings!$A$13:$A$16</definedName>
    <definedName name="z0tot">#REF!</definedName>
    <definedName name="zatot">#REF!</definedName>
    <definedName name="zbtot">#REF!</definedName>
    <definedName name="zctot">#REF!</definedName>
    <definedName name="zone_devise" localSheetId="0">#REF!</definedName>
    <definedName name="zone_devise">#REF!</definedName>
    <definedName name="zone_euro" localSheetId="0">#REF!</definedName>
    <definedName name="zone_euro">#REF!</definedName>
    <definedName name="Zone_impres_MI">#REF!</definedName>
    <definedName name="ZONE_IMPRESSION">#REF!</definedName>
    <definedName name="ztot">#REF!</definedName>
    <definedName name="ZZ">#REF!</definedName>
    <definedName name="zzztot">#REF!</definedName>
    <definedName name="zzzzzzzzzzzzzzzzzzzz">[66]!zzzzzzzzzzzzzzzzzzzz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1" i="1" l="1"/>
  <c r="U121" i="1"/>
  <c r="Q121" i="1"/>
  <c r="P121" i="1"/>
  <c r="K121" i="1"/>
  <c r="Q120" i="1"/>
  <c r="X120" i="1" s="1"/>
  <c r="X121" i="1" s="1"/>
  <c r="P120" i="1"/>
  <c r="W120" i="1" s="1"/>
  <c r="W121" i="1" s="1"/>
  <c r="J121" i="1"/>
  <c r="U118" i="1"/>
  <c r="K118" i="1"/>
  <c r="Y117" i="1"/>
  <c r="T117" i="1"/>
  <c r="S117" i="1"/>
  <c r="Q117" i="1"/>
  <c r="X117" i="1" s="1"/>
  <c r="P117" i="1"/>
  <c r="W117" i="1" s="1"/>
  <c r="V117" i="1"/>
  <c r="F117" i="1"/>
  <c r="T116" i="1"/>
  <c r="T118" i="1" s="1"/>
  <c r="S116" i="1"/>
  <c r="S118" i="1" s="1"/>
  <c r="Q116" i="1"/>
  <c r="Q118" i="1" s="1"/>
  <c r="P116" i="1"/>
  <c r="P118" i="1" s="1"/>
  <c r="J118" i="1"/>
  <c r="I118" i="1"/>
  <c r="G118" i="1"/>
  <c r="U114" i="1"/>
  <c r="K114" i="1"/>
  <c r="W113" i="1"/>
  <c r="W114" i="1" s="1"/>
  <c r="T113" i="1"/>
  <c r="T114" i="1" s="1"/>
  <c r="Q113" i="1"/>
  <c r="Y113" i="1" s="1"/>
  <c r="Y114" i="1" s="1"/>
  <c r="P113" i="1"/>
  <c r="P114" i="1" s="1"/>
  <c r="J114" i="1"/>
  <c r="S113" i="1"/>
  <c r="S114" i="1" s="1"/>
  <c r="G114" i="1"/>
  <c r="U111" i="1"/>
  <c r="Q110" i="1"/>
  <c r="Y110" i="1" s="1"/>
  <c r="P110" i="1"/>
  <c r="W110" i="1" s="1"/>
  <c r="F110" i="1"/>
  <c r="X109" i="1"/>
  <c r="Q109" i="1"/>
  <c r="Y109" i="1" s="1"/>
  <c r="P109" i="1"/>
  <c r="W109" i="1" s="1"/>
  <c r="F109" i="1"/>
  <c r="Q108" i="1"/>
  <c r="X108" i="1" s="1"/>
  <c r="P108" i="1"/>
  <c r="W108" i="1" s="1"/>
  <c r="F108" i="1"/>
  <c r="Q107" i="1"/>
  <c r="Y107" i="1" s="1"/>
  <c r="Y111" i="1" s="1"/>
  <c r="P107" i="1"/>
  <c r="P111" i="1" s="1"/>
  <c r="J111" i="1"/>
  <c r="I111" i="1"/>
  <c r="G111" i="1"/>
  <c r="F107" i="1"/>
  <c r="U105" i="1"/>
  <c r="K105" i="1"/>
  <c r="K111" i="1" s="1"/>
  <c r="X104" i="1"/>
  <c r="V104" i="1"/>
  <c r="T104" i="1"/>
  <c r="S104" i="1"/>
  <c r="Q104" i="1"/>
  <c r="Y104" i="1" s="1"/>
  <c r="P104" i="1"/>
  <c r="W104" i="1" s="1"/>
  <c r="F104" i="1"/>
  <c r="E104" i="1"/>
  <c r="W103" i="1"/>
  <c r="T103" i="1"/>
  <c r="V103" i="1" s="1"/>
  <c r="S103" i="1"/>
  <c r="Q103" i="1"/>
  <c r="Y103" i="1" s="1"/>
  <c r="P103" i="1"/>
  <c r="E103" i="1"/>
  <c r="F103" i="1" s="1"/>
  <c r="T102" i="1"/>
  <c r="S102" i="1"/>
  <c r="V102" i="1" s="1"/>
  <c r="Q102" i="1"/>
  <c r="Y102" i="1" s="1"/>
  <c r="P102" i="1"/>
  <c r="W102" i="1" s="1"/>
  <c r="F102" i="1"/>
  <c r="E102" i="1"/>
  <c r="Y101" i="1"/>
  <c r="X101" i="1"/>
  <c r="W101" i="1"/>
  <c r="T101" i="1"/>
  <c r="Q101" i="1"/>
  <c r="P101" i="1"/>
  <c r="S101" i="1"/>
  <c r="E101" i="1"/>
  <c r="F101" i="1" s="1"/>
  <c r="X100" i="1"/>
  <c r="T100" i="1"/>
  <c r="S100" i="1"/>
  <c r="V100" i="1" s="1"/>
  <c r="Q100" i="1"/>
  <c r="Y100" i="1" s="1"/>
  <c r="P100" i="1"/>
  <c r="W100" i="1" s="1"/>
  <c r="E100" i="1"/>
  <c r="F100" i="1" s="1"/>
  <c r="T98" i="1"/>
  <c r="Q98" i="1"/>
  <c r="X98" i="1" s="1"/>
  <c r="P98" i="1"/>
  <c r="W98" i="1" s="1"/>
  <c r="E98" i="1"/>
  <c r="F98" i="1" s="1"/>
  <c r="T97" i="1"/>
  <c r="S97" i="1"/>
  <c r="Q97" i="1"/>
  <c r="Y97" i="1" s="1"/>
  <c r="P97" i="1"/>
  <c r="W97" i="1" s="1"/>
  <c r="E97" i="1"/>
  <c r="F97" i="1" s="1"/>
  <c r="T96" i="1"/>
  <c r="S96" i="1"/>
  <c r="V96" i="1" s="1"/>
  <c r="Q96" i="1"/>
  <c r="X96" i="1" s="1"/>
  <c r="P96" i="1"/>
  <c r="W96" i="1" s="1"/>
  <c r="E96" i="1"/>
  <c r="F96" i="1" s="1"/>
  <c r="Y95" i="1"/>
  <c r="X95" i="1"/>
  <c r="Q95" i="1"/>
  <c r="P95" i="1"/>
  <c r="W95" i="1" s="1"/>
  <c r="T95" i="1"/>
  <c r="F95" i="1"/>
  <c r="E95" i="1"/>
  <c r="T94" i="1"/>
  <c r="S94" i="1"/>
  <c r="Q94" i="1"/>
  <c r="Y94" i="1" s="1"/>
  <c r="P94" i="1"/>
  <c r="W94" i="1" s="1"/>
  <c r="E94" i="1"/>
  <c r="F94" i="1" s="1"/>
  <c r="T93" i="1"/>
  <c r="S93" i="1"/>
  <c r="Q93" i="1"/>
  <c r="Q105" i="1" s="1"/>
  <c r="P93" i="1"/>
  <c r="W93" i="1" s="1"/>
  <c r="W105" i="1" s="1"/>
  <c r="J105" i="1"/>
  <c r="V93" i="1"/>
  <c r="G105" i="1"/>
  <c r="E93" i="1"/>
  <c r="F93" i="1" s="1"/>
  <c r="U90" i="1"/>
  <c r="K90" i="1"/>
  <c r="Y89" i="1"/>
  <c r="S89" i="1"/>
  <c r="Q89" i="1"/>
  <c r="X89" i="1" s="1"/>
  <c r="P89" i="1"/>
  <c r="W89" i="1" s="1"/>
  <c r="T89" i="1"/>
  <c r="F89" i="1"/>
  <c r="T88" i="1"/>
  <c r="S88" i="1"/>
  <c r="Q88" i="1"/>
  <c r="Y88" i="1" s="1"/>
  <c r="P88" i="1"/>
  <c r="W88" i="1" s="1"/>
  <c r="V88" i="1"/>
  <c r="F88" i="1"/>
  <c r="W87" i="1"/>
  <c r="S87" i="1"/>
  <c r="Q87" i="1"/>
  <c r="X87" i="1" s="1"/>
  <c r="P87" i="1"/>
  <c r="T87" i="1"/>
  <c r="V87" i="1"/>
  <c r="F87" i="1"/>
  <c r="T86" i="1"/>
  <c r="Q86" i="1"/>
  <c r="Q90" i="1" s="1"/>
  <c r="P86" i="1"/>
  <c r="P90" i="1" s="1"/>
  <c r="S86" i="1"/>
  <c r="G90" i="1"/>
  <c r="Y84" i="1"/>
  <c r="T84" i="1"/>
  <c r="Q84" i="1"/>
  <c r="X84" i="1" s="1"/>
  <c r="P84" i="1"/>
  <c r="W84" i="1" s="1"/>
  <c r="S84" i="1"/>
  <c r="F84" i="1"/>
  <c r="Y83" i="1"/>
  <c r="T83" i="1"/>
  <c r="S83" i="1"/>
  <c r="V83" i="1" s="1"/>
  <c r="Q83" i="1"/>
  <c r="X83" i="1" s="1"/>
  <c r="P83" i="1"/>
  <c r="W83" i="1" s="1"/>
  <c r="F83" i="1"/>
  <c r="Y82" i="1"/>
  <c r="X82" i="1"/>
  <c r="T82" i="1"/>
  <c r="Q82" i="1"/>
  <c r="P82" i="1"/>
  <c r="W82" i="1" s="1"/>
  <c r="S82" i="1"/>
  <c r="F82" i="1"/>
  <c r="Y81" i="1"/>
  <c r="W81" i="1"/>
  <c r="T81" i="1"/>
  <c r="S81" i="1"/>
  <c r="V81" i="1" s="1"/>
  <c r="Q81" i="1"/>
  <c r="X81" i="1" s="1"/>
  <c r="P81" i="1"/>
  <c r="F81" i="1"/>
  <c r="Y80" i="1"/>
  <c r="X80" i="1"/>
  <c r="X79" i="1" s="1"/>
  <c r="W80" i="1"/>
  <c r="W79" i="1" s="1"/>
  <c r="T80" i="1"/>
  <c r="Q80" i="1"/>
  <c r="P80" i="1"/>
  <c r="P79" i="1" s="1"/>
  <c r="S80" i="1"/>
  <c r="G79" i="1"/>
  <c r="Y79" i="1"/>
  <c r="U79" i="1"/>
  <c r="Q79" i="1"/>
  <c r="K79" i="1"/>
  <c r="K85" i="1" s="1"/>
  <c r="X78" i="1"/>
  <c r="T78" i="1"/>
  <c r="Q78" i="1"/>
  <c r="Y78" i="1" s="1"/>
  <c r="P78" i="1"/>
  <c r="W78" i="1" s="1"/>
  <c r="S78" i="1"/>
  <c r="F78" i="1"/>
  <c r="T77" i="1"/>
  <c r="S77" i="1"/>
  <c r="Q77" i="1"/>
  <c r="X77" i="1" s="1"/>
  <c r="P77" i="1"/>
  <c r="W77" i="1" s="1"/>
  <c r="F77" i="1"/>
  <c r="X76" i="1"/>
  <c r="W76" i="1"/>
  <c r="T76" i="1"/>
  <c r="Q76" i="1"/>
  <c r="Y76" i="1" s="1"/>
  <c r="P76" i="1"/>
  <c r="S76" i="1"/>
  <c r="F76" i="1"/>
  <c r="T75" i="1"/>
  <c r="S75" i="1"/>
  <c r="V75" i="1" s="1"/>
  <c r="Q75" i="1"/>
  <c r="X75" i="1" s="1"/>
  <c r="P75" i="1"/>
  <c r="W75" i="1" s="1"/>
  <c r="F75" i="1"/>
  <c r="W74" i="1"/>
  <c r="T74" i="1"/>
  <c r="Q74" i="1"/>
  <c r="X74" i="1" s="1"/>
  <c r="P74" i="1"/>
  <c r="S74" i="1"/>
  <c r="F74" i="1"/>
  <c r="T73" i="1"/>
  <c r="S73" i="1"/>
  <c r="V73" i="1" s="1"/>
  <c r="Q73" i="1"/>
  <c r="X73" i="1" s="1"/>
  <c r="P73" i="1"/>
  <c r="W73" i="1" s="1"/>
  <c r="F73" i="1"/>
  <c r="Y72" i="1"/>
  <c r="T72" i="1"/>
  <c r="Q72" i="1"/>
  <c r="X72" i="1" s="1"/>
  <c r="P72" i="1"/>
  <c r="W72" i="1" s="1"/>
  <c r="S72" i="1"/>
  <c r="F72" i="1"/>
  <c r="Y71" i="1"/>
  <c r="Y70" i="1" s="1"/>
  <c r="Y85" i="1" s="1"/>
  <c r="T71" i="1"/>
  <c r="S71" i="1"/>
  <c r="V71" i="1" s="1"/>
  <c r="Q71" i="1"/>
  <c r="X71" i="1" s="1"/>
  <c r="X70" i="1" s="1"/>
  <c r="X85" i="1" s="1"/>
  <c r="P71" i="1"/>
  <c r="P70" i="1" s="1"/>
  <c r="F71" i="1"/>
  <c r="U70" i="1"/>
  <c r="U85" i="1" s="1"/>
  <c r="K70" i="1"/>
  <c r="I70" i="1"/>
  <c r="U65" i="1"/>
  <c r="Q65" i="1"/>
  <c r="K65" i="1"/>
  <c r="Y64" i="1"/>
  <c r="W64" i="1"/>
  <c r="S64" i="1"/>
  <c r="Q64" i="1"/>
  <c r="X64" i="1" s="1"/>
  <c r="P64" i="1"/>
  <c r="T64" i="1"/>
  <c r="E64" i="1"/>
  <c r="F64" i="1" s="1"/>
  <c r="Q63" i="1"/>
  <c r="Y63" i="1" s="1"/>
  <c r="P63" i="1"/>
  <c r="W63" i="1" s="1"/>
  <c r="T63" i="1"/>
  <c r="S63" i="1"/>
  <c r="V63" i="1" s="1"/>
  <c r="E63" i="1"/>
  <c r="F63" i="1" s="1"/>
  <c r="W62" i="1"/>
  <c r="T62" i="1"/>
  <c r="S62" i="1"/>
  <c r="Q62" i="1"/>
  <c r="P62" i="1"/>
  <c r="E62" i="1"/>
  <c r="F62" i="1" s="1"/>
  <c r="Q61" i="1"/>
  <c r="Y61" i="1" s="1"/>
  <c r="P61" i="1"/>
  <c r="W61" i="1" s="1"/>
  <c r="T61" i="1"/>
  <c r="F61" i="1"/>
  <c r="E61" i="1"/>
  <c r="X60" i="1"/>
  <c r="W60" i="1"/>
  <c r="T60" i="1"/>
  <c r="Q60" i="1"/>
  <c r="Y60" i="1" s="1"/>
  <c r="P60" i="1"/>
  <c r="S60" i="1"/>
  <c r="E60" i="1"/>
  <c r="F60" i="1" s="1"/>
  <c r="X59" i="1"/>
  <c r="T59" i="1"/>
  <c r="S59" i="1"/>
  <c r="Q59" i="1"/>
  <c r="Y59" i="1" s="1"/>
  <c r="P59" i="1"/>
  <c r="W59" i="1" s="1"/>
  <c r="F59" i="1"/>
  <c r="T58" i="1"/>
  <c r="V58" i="1" s="1"/>
  <c r="S58" i="1"/>
  <c r="Q58" i="1"/>
  <c r="Y58" i="1" s="1"/>
  <c r="P58" i="1"/>
  <c r="W58" i="1" s="1"/>
  <c r="F58" i="1"/>
  <c r="X57" i="1"/>
  <c r="T57" i="1"/>
  <c r="S57" i="1"/>
  <c r="Q57" i="1"/>
  <c r="Y57" i="1" s="1"/>
  <c r="P57" i="1"/>
  <c r="W57" i="1" s="1"/>
  <c r="V57" i="1"/>
  <c r="F57" i="1"/>
  <c r="T56" i="1"/>
  <c r="V56" i="1" s="1"/>
  <c r="S56" i="1"/>
  <c r="Q56" i="1"/>
  <c r="Y56" i="1" s="1"/>
  <c r="P56" i="1"/>
  <c r="W56" i="1" s="1"/>
  <c r="F56" i="1"/>
  <c r="X55" i="1"/>
  <c r="T55" i="1"/>
  <c r="S55" i="1"/>
  <c r="Q55" i="1"/>
  <c r="Y55" i="1" s="1"/>
  <c r="P55" i="1"/>
  <c r="W55" i="1" s="1"/>
  <c r="V55" i="1"/>
  <c r="E55" i="1"/>
  <c r="F55" i="1" s="1"/>
  <c r="T54" i="1"/>
  <c r="S54" i="1"/>
  <c r="Q54" i="1"/>
  <c r="X54" i="1" s="1"/>
  <c r="P54" i="1"/>
  <c r="W54" i="1" s="1"/>
  <c r="F54" i="1"/>
  <c r="E54" i="1"/>
  <c r="T53" i="1"/>
  <c r="S53" i="1"/>
  <c r="V53" i="1" s="1"/>
  <c r="Q53" i="1"/>
  <c r="Y53" i="1" s="1"/>
  <c r="P53" i="1"/>
  <c r="W53" i="1" s="1"/>
  <c r="E53" i="1"/>
  <c r="F53" i="1" s="1"/>
  <c r="T52" i="1"/>
  <c r="S52" i="1"/>
  <c r="V52" i="1" s="1"/>
  <c r="Q52" i="1"/>
  <c r="X52" i="1" s="1"/>
  <c r="P52" i="1"/>
  <c r="W52" i="1" s="1"/>
  <c r="F52" i="1"/>
  <c r="E52" i="1"/>
  <c r="T51" i="1"/>
  <c r="V51" i="1" s="1"/>
  <c r="S51" i="1"/>
  <c r="Q51" i="1"/>
  <c r="Y51" i="1" s="1"/>
  <c r="Y65" i="1" s="1"/>
  <c r="P51" i="1"/>
  <c r="P65" i="1" s="1"/>
  <c r="E51" i="1"/>
  <c r="F51" i="1" s="1"/>
  <c r="U49" i="1"/>
  <c r="K49" i="1"/>
  <c r="I49" i="1"/>
  <c r="Y48" i="1"/>
  <c r="W48" i="1"/>
  <c r="T48" i="1"/>
  <c r="Q48" i="1"/>
  <c r="X48" i="1" s="1"/>
  <c r="P48" i="1"/>
  <c r="S48" i="1"/>
  <c r="V48" i="1" s="1"/>
  <c r="F48" i="1"/>
  <c r="T47" i="1"/>
  <c r="S47" i="1"/>
  <c r="Q47" i="1"/>
  <c r="P47" i="1"/>
  <c r="W47" i="1" s="1"/>
  <c r="F47" i="1"/>
  <c r="W46" i="1"/>
  <c r="Q46" i="1"/>
  <c r="X46" i="1" s="1"/>
  <c r="P46" i="1"/>
  <c r="T46" i="1"/>
  <c r="T49" i="1" s="1"/>
  <c r="S46" i="1"/>
  <c r="T45" i="1"/>
  <c r="S45" i="1"/>
  <c r="Q45" i="1"/>
  <c r="Q49" i="1" s="1"/>
  <c r="P45" i="1"/>
  <c r="P49" i="1" s="1"/>
  <c r="F45" i="1"/>
  <c r="W43" i="1"/>
  <c r="T43" i="1"/>
  <c r="S43" i="1"/>
  <c r="Q43" i="1"/>
  <c r="X43" i="1" s="1"/>
  <c r="P43" i="1"/>
  <c r="F43" i="1"/>
  <c r="Y42" i="1"/>
  <c r="W42" i="1"/>
  <c r="T42" i="1"/>
  <c r="S42" i="1"/>
  <c r="Q42" i="1"/>
  <c r="X42" i="1" s="1"/>
  <c r="P42" i="1"/>
  <c r="F42" i="1"/>
  <c r="W41" i="1"/>
  <c r="W40" i="1" s="1"/>
  <c r="S41" i="1"/>
  <c r="Q41" i="1"/>
  <c r="X41" i="1" s="1"/>
  <c r="X40" i="1" s="1"/>
  <c r="P41" i="1"/>
  <c r="J40" i="1"/>
  <c r="F41" i="1"/>
  <c r="U40" i="1"/>
  <c r="Q40" i="1"/>
  <c r="P40" i="1"/>
  <c r="K40" i="1"/>
  <c r="I40" i="1"/>
  <c r="W39" i="1"/>
  <c r="Q39" i="1"/>
  <c r="X39" i="1" s="1"/>
  <c r="P39" i="1"/>
  <c r="T39" i="1"/>
  <c r="S39" i="1"/>
  <c r="F39" i="1"/>
  <c r="W38" i="1"/>
  <c r="T38" i="1"/>
  <c r="S38" i="1"/>
  <c r="Q38" i="1"/>
  <c r="X38" i="1" s="1"/>
  <c r="P38" i="1"/>
  <c r="F38" i="1"/>
  <c r="X37" i="1"/>
  <c r="W37" i="1"/>
  <c r="Q37" i="1"/>
  <c r="Y37" i="1" s="1"/>
  <c r="P37" i="1"/>
  <c r="S37" i="1"/>
  <c r="F37" i="1"/>
  <c r="T36" i="1"/>
  <c r="S36" i="1"/>
  <c r="Q36" i="1"/>
  <c r="X36" i="1" s="1"/>
  <c r="X35" i="1" s="1"/>
  <c r="P36" i="1"/>
  <c r="P35" i="1" s="1"/>
  <c r="J35" i="1"/>
  <c r="F36" i="1"/>
  <c r="U35" i="1"/>
  <c r="K35" i="1"/>
  <c r="T34" i="1"/>
  <c r="S34" i="1"/>
  <c r="V34" i="1" s="1"/>
  <c r="Q34" i="1"/>
  <c r="X34" i="1" s="1"/>
  <c r="P34" i="1"/>
  <c r="W34" i="1" s="1"/>
  <c r="E34" i="1"/>
  <c r="Q33" i="1"/>
  <c r="Y33" i="1" s="1"/>
  <c r="P33" i="1"/>
  <c r="W33" i="1" s="1"/>
  <c r="T33" i="1"/>
  <c r="S33" i="1"/>
  <c r="E33" i="1"/>
  <c r="F33" i="1" s="1"/>
  <c r="T32" i="1"/>
  <c r="S32" i="1"/>
  <c r="V32" i="1" s="1"/>
  <c r="Q32" i="1"/>
  <c r="X32" i="1" s="1"/>
  <c r="P32" i="1"/>
  <c r="W32" i="1" s="1"/>
  <c r="W31" i="1" s="1"/>
  <c r="J31" i="1"/>
  <c r="E32" i="1"/>
  <c r="F32" i="1" s="1"/>
  <c r="X31" i="1"/>
  <c r="U31" i="1"/>
  <c r="P31" i="1"/>
  <c r="K31" i="1"/>
  <c r="Y30" i="1"/>
  <c r="X30" i="1"/>
  <c r="T30" i="1"/>
  <c r="S30" i="1"/>
  <c r="V30" i="1" s="1"/>
  <c r="Q30" i="1"/>
  <c r="P30" i="1"/>
  <c r="W30" i="1" s="1"/>
  <c r="E30" i="1"/>
  <c r="F30" i="1" s="1"/>
  <c r="Y29" i="1"/>
  <c r="T29" i="1"/>
  <c r="S29" i="1"/>
  <c r="V29" i="1" s="1"/>
  <c r="Q29" i="1"/>
  <c r="X29" i="1" s="1"/>
  <c r="P29" i="1"/>
  <c r="W29" i="1" s="1"/>
  <c r="E29" i="1"/>
  <c r="Y28" i="1"/>
  <c r="Y27" i="1" s="1"/>
  <c r="X28" i="1"/>
  <c r="X27" i="1" s="1"/>
  <c r="T28" i="1"/>
  <c r="S28" i="1"/>
  <c r="Q28" i="1"/>
  <c r="P28" i="1"/>
  <c r="W28" i="1" s="1"/>
  <c r="W27" i="1" s="1"/>
  <c r="I27" i="1"/>
  <c r="F28" i="1"/>
  <c r="U27" i="1"/>
  <c r="Q27" i="1"/>
  <c r="P27" i="1"/>
  <c r="K27" i="1"/>
  <c r="J27" i="1"/>
  <c r="Y26" i="1"/>
  <c r="X26" i="1"/>
  <c r="S26" i="1"/>
  <c r="Q26" i="1"/>
  <c r="P26" i="1"/>
  <c r="W26" i="1" s="1"/>
  <c r="T26" i="1"/>
  <c r="V26" i="1" s="1"/>
  <c r="F26" i="1"/>
  <c r="E26" i="1"/>
  <c r="T25" i="1"/>
  <c r="S25" i="1"/>
  <c r="Q25" i="1"/>
  <c r="X25" i="1" s="1"/>
  <c r="P25" i="1"/>
  <c r="W25" i="1" s="1"/>
  <c r="F25" i="1"/>
  <c r="E25" i="1"/>
  <c r="T24" i="1"/>
  <c r="Q24" i="1"/>
  <c r="Y24" i="1" s="1"/>
  <c r="P24" i="1"/>
  <c r="W24" i="1" s="1"/>
  <c r="J22" i="1"/>
  <c r="S24" i="1"/>
  <c r="E24" i="1"/>
  <c r="F24" i="1" s="1"/>
  <c r="T23" i="1"/>
  <c r="S23" i="1"/>
  <c r="V23" i="1" s="1"/>
  <c r="Q23" i="1"/>
  <c r="Y23" i="1" s="1"/>
  <c r="Y22" i="1" s="1"/>
  <c r="P23" i="1"/>
  <c r="W23" i="1" s="1"/>
  <c r="W22" i="1" s="1"/>
  <c r="E23" i="1"/>
  <c r="F23" i="1" s="1"/>
  <c r="U22" i="1"/>
  <c r="K22" i="1"/>
  <c r="G22" i="1"/>
  <c r="X20" i="1"/>
  <c r="S20" i="1"/>
  <c r="Q20" i="1"/>
  <c r="Y20" i="1" s="1"/>
  <c r="P20" i="1"/>
  <c r="W20" i="1" s="1"/>
  <c r="T20" i="1"/>
  <c r="E20" i="1"/>
  <c r="F20" i="1" s="1"/>
  <c r="S19" i="1"/>
  <c r="Q19" i="1"/>
  <c r="X19" i="1" s="1"/>
  <c r="P19" i="1"/>
  <c r="W19" i="1" s="1"/>
  <c r="T19" i="1"/>
  <c r="E19" i="1"/>
  <c r="F19" i="1" s="1"/>
  <c r="Y18" i="1"/>
  <c r="T18" i="1"/>
  <c r="Q18" i="1"/>
  <c r="X18" i="1" s="1"/>
  <c r="P18" i="1"/>
  <c r="W18" i="1" s="1"/>
  <c r="F18" i="1"/>
  <c r="S17" i="1"/>
  <c r="Q17" i="1"/>
  <c r="Y17" i="1" s="1"/>
  <c r="P17" i="1"/>
  <c r="W17" i="1" s="1"/>
  <c r="T17" i="1"/>
  <c r="F17" i="1"/>
  <c r="X16" i="1"/>
  <c r="Q16" i="1"/>
  <c r="Y16" i="1" s="1"/>
  <c r="P16" i="1"/>
  <c r="W16" i="1" s="1"/>
  <c r="E16" i="1"/>
  <c r="F16" i="1" s="1"/>
  <c r="Y15" i="1"/>
  <c r="Y14" i="1" s="1"/>
  <c r="X15" i="1"/>
  <c r="X14" i="1" s="1"/>
  <c r="T15" i="1"/>
  <c r="S15" i="1"/>
  <c r="V15" i="1" s="1"/>
  <c r="Q15" i="1"/>
  <c r="Q14" i="1" s="1"/>
  <c r="P15" i="1"/>
  <c r="P14" i="1" s="1"/>
  <c r="J14" i="1"/>
  <c r="E15" i="1"/>
  <c r="F15" i="1" s="1"/>
  <c r="U14" i="1"/>
  <c r="K14" i="1"/>
  <c r="Y34" i="1" l="1"/>
  <c r="S40" i="1"/>
  <c r="X61" i="1"/>
  <c r="Y25" i="1"/>
  <c r="V64" i="1"/>
  <c r="S16" i="1"/>
  <c r="X17" i="1"/>
  <c r="T16" i="1"/>
  <c r="T14" i="1" s="1"/>
  <c r="T122" i="1" s="1"/>
  <c r="X23" i="1"/>
  <c r="X22" i="1" s="1"/>
  <c r="S27" i="1"/>
  <c r="T27" i="1"/>
  <c r="W45" i="1"/>
  <c r="W49" i="1" s="1"/>
  <c r="Y52" i="1"/>
  <c r="W71" i="1"/>
  <c r="W70" i="1" s="1"/>
  <c r="W85" i="1" s="1"/>
  <c r="Y73" i="1"/>
  <c r="Y74" i="1"/>
  <c r="V89" i="1"/>
  <c r="X93" i="1"/>
  <c r="X105" i="1" s="1"/>
  <c r="Q111" i="1"/>
  <c r="Y120" i="1"/>
  <c r="Y121" i="1" s="1"/>
  <c r="S22" i="1"/>
  <c r="V42" i="1"/>
  <c r="V62" i="1"/>
  <c r="X63" i="1"/>
  <c r="Y108" i="1"/>
  <c r="V25" i="1"/>
  <c r="V59" i="1"/>
  <c r="V77" i="1"/>
  <c r="S90" i="1"/>
  <c r="V97" i="1"/>
  <c r="T110" i="1"/>
  <c r="V110" i="1" s="1"/>
  <c r="X33" i="1"/>
  <c r="V54" i="1"/>
  <c r="V94" i="1"/>
  <c r="Y98" i="1"/>
  <c r="P105" i="1"/>
  <c r="X107" i="1"/>
  <c r="X111" i="1" s="1"/>
  <c r="X110" i="1"/>
  <c r="S14" i="1"/>
  <c r="S44" i="1" s="1"/>
  <c r="Y19" i="1"/>
  <c r="Q35" i="1"/>
  <c r="Y46" i="1"/>
  <c r="X51" i="1"/>
  <c r="X65" i="1" s="1"/>
  <c r="Y96" i="1"/>
  <c r="X97" i="1"/>
  <c r="T65" i="1"/>
  <c r="X102" i="1"/>
  <c r="X56" i="1"/>
  <c r="X58" i="1"/>
  <c r="Y77" i="1"/>
  <c r="T22" i="1"/>
  <c r="Y36" i="1"/>
  <c r="Y35" i="1" s="1"/>
  <c r="Y54" i="1"/>
  <c r="Y75" i="1"/>
  <c r="W86" i="1"/>
  <c r="W90" i="1" s="1"/>
  <c r="Y87" i="1"/>
  <c r="T105" i="1"/>
  <c r="V46" i="1"/>
  <c r="T31" i="1"/>
  <c r="T70" i="1"/>
  <c r="V47" i="1"/>
  <c r="S49" i="1"/>
  <c r="V45" i="1"/>
  <c r="V43" i="1"/>
  <c r="V39" i="1"/>
  <c r="V19" i="1"/>
  <c r="V20" i="1"/>
  <c r="V17" i="1"/>
  <c r="V33" i="1"/>
  <c r="S31" i="1"/>
  <c r="K66" i="1"/>
  <c r="J44" i="1"/>
  <c r="P124" i="1"/>
  <c r="P44" i="1"/>
  <c r="P66" i="1"/>
  <c r="S124" i="1"/>
  <c r="X122" i="1"/>
  <c r="X66" i="1"/>
  <c r="X124" i="1"/>
  <c r="X44" i="1"/>
  <c r="W15" i="1"/>
  <c r="W14" i="1" s="1"/>
  <c r="I22" i="1"/>
  <c r="V24" i="1"/>
  <c r="G31" i="1"/>
  <c r="F46" i="1"/>
  <c r="G49" i="1"/>
  <c r="J65" i="1"/>
  <c r="S70" i="1"/>
  <c r="S61" i="1"/>
  <c r="V61" i="1" s="1"/>
  <c r="K122" i="1"/>
  <c r="S18" i="1"/>
  <c r="V18" i="1" s="1"/>
  <c r="X24" i="1"/>
  <c r="Y38" i="1"/>
  <c r="Y43" i="1"/>
  <c r="Y62" i="1"/>
  <c r="X62" i="1"/>
  <c r="S79" i="1"/>
  <c r="J90" i="1"/>
  <c r="I65" i="1"/>
  <c r="G14" i="1"/>
  <c r="U44" i="1"/>
  <c r="U66" i="1" s="1"/>
  <c r="F29" i="1"/>
  <c r="F34" i="1"/>
  <c r="V36" i="1"/>
  <c r="S35" i="1"/>
  <c r="J49" i="1"/>
  <c r="J79" i="1"/>
  <c r="I14" i="1"/>
  <c r="P22" i="1"/>
  <c r="Y39" i="1"/>
  <c r="T41" i="1"/>
  <c r="K44" i="1"/>
  <c r="Q124" i="1"/>
  <c r="Q44" i="1"/>
  <c r="Q66" i="1"/>
  <c r="G35" i="1"/>
  <c r="Q22" i="1"/>
  <c r="G27" i="1"/>
  <c r="Q31" i="1"/>
  <c r="I31" i="1"/>
  <c r="Y32" i="1"/>
  <c r="Y31" i="1" s="1"/>
  <c r="I35" i="1"/>
  <c r="W36" i="1"/>
  <c r="W35" i="1" s="1"/>
  <c r="T37" i="1"/>
  <c r="V37" i="1" s="1"/>
  <c r="Y45" i="1"/>
  <c r="Y49" i="1" s="1"/>
  <c r="X45" i="1"/>
  <c r="X49" i="1" s="1"/>
  <c r="Y47" i="1"/>
  <c r="X47" i="1"/>
  <c r="T90" i="1"/>
  <c r="T120" i="1"/>
  <c r="T121" i="1" s="1"/>
  <c r="S120" i="1"/>
  <c r="S121" i="1" s="1"/>
  <c r="I121" i="1"/>
  <c r="K124" i="1"/>
  <c r="Y124" i="1"/>
  <c r="Y122" i="1"/>
  <c r="G40" i="1"/>
  <c r="Y66" i="1"/>
  <c r="J70" i="1"/>
  <c r="T79" i="1"/>
  <c r="V28" i="1"/>
  <c r="V38" i="1"/>
  <c r="Y41" i="1"/>
  <c r="Y40" i="1" s="1"/>
  <c r="Y44" i="1"/>
  <c r="G65" i="1"/>
  <c r="P122" i="1"/>
  <c r="P125" i="1" s="1"/>
  <c r="P85" i="1"/>
  <c r="W51" i="1"/>
  <c r="W65" i="1" s="1"/>
  <c r="V60" i="1"/>
  <c r="G70" i="1"/>
  <c r="V72" i="1"/>
  <c r="V74" i="1"/>
  <c r="V76" i="1"/>
  <c r="V78" i="1"/>
  <c r="F80" i="1"/>
  <c r="V80" i="1"/>
  <c r="V82" i="1"/>
  <c r="V84" i="1"/>
  <c r="F86" i="1"/>
  <c r="V86" i="1"/>
  <c r="Y93" i="1"/>
  <c r="Y105" i="1" s="1"/>
  <c r="V101" i="1"/>
  <c r="W107" i="1"/>
  <c r="W111" i="1" s="1"/>
  <c r="F113" i="1"/>
  <c r="V113" i="1"/>
  <c r="F116" i="1"/>
  <c r="V116" i="1"/>
  <c r="G121" i="1"/>
  <c r="I90" i="1"/>
  <c r="T108" i="1"/>
  <c r="V108" i="1" s="1"/>
  <c r="Q114" i="1"/>
  <c r="W116" i="1"/>
  <c r="W118" i="1" s="1"/>
  <c r="X86" i="1"/>
  <c r="X90" i="1" s="1"/>
  <c r="X88" i="1"/>
  <c r="X113" i="1"/>
  <c r="X114" i="1" s="1"/>
  <c r="X116" i="1"/>
  <c r="X118" i="1" s="1"/>
  <c r="X53" i="1"/>
  <c r="Y86" i="1"/>
  <c r="Y90" i="1" s="1"/>
  <c r="Y116" i="1"/>
  <c r="Y118" i="1" s="1"/>
  <c r="X94" i="1"/>
  <c r="S98" i="1"/>
  <c r="V98" i="1" s="1"/>
  <c r="X103" i="1"/>
  <c r="I105" i="1"/>
  <c r="T109" i="1"/>
  <c r="V109" i="1" s="1"/>
  <c r="F120" i="1"/>
  <c r="Q70" i="1"/>
  <c r="I79" i="1"/>
  <c r="I85" i="1" s="1"/>
  <c r="S95" i="1"/>
  <c r="V95" i="1" s="1"/>
  <c r="S107" i="1"/>
  <c r="I114" i="1"/>
  <c r="T107" i="1"/>
  <c r="T124" i="1" l="1"/>
  <c r="V16" i="1"/>
  <c r="S105" i="1"/>
  <c r="T85" i="1"/>
  <c r="T66" i="1"/>
  <c r="T44" i="1"/>
  <c r="U124" i="1"/>
  <c r="U129" i="1" s="1"/>
  <c r="S65" i="1"/>
  <c r="S122" i="1"/>
  <c r="S66" i="1"/>
  <c r="T111" i="1"/>
  <c r="J66" i="1"/>
  <c r="V120" i="1"/>
  <c r="I122" i="1"/>
  <c r="U128" i="1"/>
  <c r="W122" i="1"/>
  <c r="W66" i="1"/>
  <c r="W124" i="1"/>
  <c r="W44" i="1"/>
  <c r="Q128" i="1"/>
  <c r="Q129" i="1"/>
  <c r="U122" i="1"/>
  <c r="S85" i="1"/>
  <c r="P128" i="1"/>
  <c r="P129" i="1"/>
  <c r="S111" i="1"/>
  <c r="V107" i="1"/>
  <c r="G85" i="1"/>
  <c r="G122" i="1" s="1"/>
  <c r="X128" i="1"/>
  <c r="X129" i="1" s="1"/>
  <c r="S128" i="1"/>
  <c r="S129" i="1" s="1"/>
  <c r="T35" i="1"/>
  <c r="Y128" i="1"/>
  <c r="Y129" i="1" s="1"/>
  <c r="G44" i="1"/>
  <c r="G66" i="1" s="1"/>
  <c r="V41" i="1"/>
  <c r="T40" i="1"/>
  <c r="T128" i="1"/>
  <c r="T129" i="1" s="1"/>
  <c r="K128" i="1"/>
  <c r="K129" i="1" s="1"/>
  <c r="K9" i="1"/>
  <c r="Q122" i="1"/>
  <c r="Q125" i="1" s="1"/>
  <c r="Q85" i="1"/>
  <c r="J85" i="1"/>
  <c r="J122" i="1" s="1"/>
  <c r="I44" i="1"/>
  <c r="I66" i="1" s="1"/>
  <c r="G124" i="1" l="1"/>
  <c r="J124" i="1"/>
  <c r="J9" i="1" s="1"/>
  <c r="G125" i="1"/>
  <c r="G128" i="1"/>
  <c r="G129" i="1" s="1"/>
  <c r="I124" i="1"/>
  <c r="Q131" i="1"/>
  <c r="W128" i="1"/>
  <c r="W129" i="1" s="1"/>
  <c r="P131" i="1"/>
  <c r="P9" i="1"/>
  <c r="J128" i="1" l="1"/>
  <c r="J129" i="1" s="1"/>
  <c r="K131" i="1" s="1"/>
  <c r="W131" i="1"/>
  <c r="S131" i="1"/>
  <c r="P130" i="1"/>
  <c r="Q130" i="1"/>
  <c r="I128" i="1"/>
  <c r="I129" i="1" s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Maurice KYUNGU</author>
    <author>Thomas BOUNAMEAUX</author>
  </authors>
  <commentList>
    <comment ref="S10" authorId="0" shapeId="0" xr:uid="{13F5026E-0E08-4467-A0F6-C402B9C86046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Utiliser le %</t>
        </r>
      </text>
    </comment>
    <comment ref="T10" authorId="0" shapeId="0" xr:uid="{5EBE5A6C-4632-4E82-95A3-69F6A6879474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Utiliser le %</t>
        </r>
      </text>
    </comment>
    <comment ref="U10" authorId="0" shapeId="0" xr:uid="{517CCAFC-68AF-4A45-884C-B84AB40F9F95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Utiliser le %</t>
        </r>
      </text>
    </comment>
    <comment ref="W10" authorId="0" shapeId="0" xr:uid="{7E30C275-5A21-4E4F-AE7C-B1ACFF4AE376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Utiliser le %</t>
        </r>
      </text>
    </comment>
    <comment ref="X10" authorId="0" shapeId="0" xr:uid="{D8ECFEF5-00C9-4295-A658-DE3340569CDC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Utiliser le %</t>
        </r>
      </text>
    </comment>
    <comment ref="Y10" authorId="0" shapeId="0" xr:uid="{B098DD07-21F7-42F6-B8DC-4CB0359D9CBB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Utiliser le %</t>
        </r>
      </text>
    </comment>
    <comment ref="G11" authorId="1" shapeId="0" xr:uid="{C434F0FA-301E-49CA-9153-CC5B8DA5A83C}">
      <text>
        <r>
          <rPr>
            <b/>
            <sz val="9"/>
            <color indexed="81"/>
            <rFont val="Tahoma"/>
            <family val="2"/>
          </rPr>
          <t xml:space="preserve">Budget global sans la partie à financer (colonneU budget interne)! </t>
        </r>
      </text>
    </comment>
    <comment ref="C13" authorId="0" shapeId="0" xr:uid="{4A91F247-619B-4363-80C6-D8988024D367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Salaires du personnel du programme (incl. per diem, avantages sociaux, indemnités de licenciement, prime de risque, R&amp;R, etc.) </t>
        </r>
      </text>
    </comment>
    <comment ref="C22" authorId="0" shapeId="0" xr:uid="{CC21A71B-6B01-48A8-8EF3-248309A0C106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CRENI, CRENAS, PEDIATRIE, MATERNITE, CDS, HGR...</t>
        </r>
      </text>
    </comment>
    <comment ref="C69" authorId="0" shapeId="0" xr:uid="{43A789F0-22AC-44B3-935C-ECE7EDFE6C7A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Salaires du personnel du programme (incl. per diem, avantages sociaux, indemnités de licenciement, prime de risque, R&amp;R, etc.) </t>
        </r>
      </text>
    </comment>
    <comment ref="C76" authorId="0" shapeId="0" xr:uid="{07931D30-11C5-4977-8850-A12ADA1010DE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APDK</t>
        </r>
      </text>
    </comment>
    <comment ref="C77" authorId="0" shapeId="0" xr:uid="{131E973A-E023-45A2-B12C-9D6657706B73}">
      <text>
        <r>
          <rPr>
            <b/>
            <sz val="9"/>
            <color indexed="81"/>
            <rFont val="Tahoma"/>
            <family val="2"/>
          </rPr>
          <t>Maurice KYUNGU:</t>
        </r>
        <r>
          <rPr>
            <sz val="9"/>
            <color indexed="81"/>
            <rFont val="Tahoma"/>
            <family val="2"/>
          </rPr>
          <t xml:space="preserve">
APDK</t>
        </r>
      </text>
    </comment>
  </commentList>
</comments>
</file>

<file path=xl/sharedStrings.xml><?xml version="1.0" encoding="utf-8"?>
<sst xmlns="http://schemas.openxmlformats.org/spreadsheetml/2006/main" count="438" uniqueCount="381">
  <si>
    <t>DEMANDE INITIALE</t>
  </si>
  <si>
    <t>NOM</t>
  </si>
  <si>
    <t>ALLIANCE FOR INTERNATIONAL MEDICAL ACTION - ALIMA</t>
  </si>
  <si>
    <t>REFERENCE ECHO</t>
  </si>
  <si>
    <t>CODE CONTRAT ALIMA</t>
  </si>
  <si>
    <t>TD210…</t>
  </si>
  <si>
    <t>EUR/XOF</t>
  </si>
  <si>
    <t>Durée Projet</t>
  </si>
  <si>
    <t>TITRE DU PROJET</t>
  </si>
  <si>
    <t>OPTIMA</t>
  </si>
  <si>
    <t>PERIODE ELIGIBILITE</t>
  </si>
  <si>
    <t>01/08/2024 ==&gt; 31/07/2025</t>
  </si>
  <si>
    <t xml:space="preserve">SANTE </t>
  </si>
  <si>
    <t>NUT</t>
  </si>
  <si>
    <t>ne pas montrer cette colonne dans Version bailleur</t>
  </si>
  <si>
    <t>BUDGET GLOBAL</t>
  </si>
  <si>
    <t>SPLITT PAR PROJET</t>
  </si>
  <si>
    <t>SUPPORT / PROGRAMME</t>
  </si>
  <si>
    <t>%</t>
  </si>
  <si>
    <t>COMMENTAIRES
voir annexes pour détail</t>
  </si>
  <si>
    <t>COFINANCEMENT</t>
  </si>
  <si>
    <t>NGOURI</t>
  </si>
  <si>
    <t>NDJAMENA</t>
  </si>
  <si>
    <t>COORDO</t>
  </si>
  <si>
    <t>RES 1</t>
  </si>
  <si>
    <t>RES 2</t>
  </si>
  <si>
    <t>RES 3</t>
  </si>
  <si>
    <t>LIGNE BUD</t>
  </si>
  <si>
    <t>DESCRIPTION</t>
  </si>
  <si>
    <t>unit</t>
  </si>
  <si>
    <t>DUREE</t>
  </si>
  <si>
    <t>COUT 
UNIT.
MENS.</t>
  </si>
  <si>
    <t>TOTAL BUDEGT INITIAL-RQ</t>
  </si>
  <si>
    <t>CO-PARTENAIRE 2</t>
  </si>
  <si>
    <t>GIVEWELL</t>
  </si>
  <si>
    <t>Autres Bailleurs</t>
  </si>
  <si>
    <t>I.</t>
  </si>
  <si>
    <t>COUT DU PROGRAMME</t>
  </si>
  <si>
    <t>I.1</t>
  </si>
  <si>
    <t>FRAIS DU PERSONNEL DU PROGRAMME</t>
  </si>
  <si>
    <t>I.1.1</t>
  </si>
  <si>
    <t>PERSONNEL EXPATRIE PROGRAMME</t>
  </si>
  <si>
    <t>Seul l'Admin et coordo projet à mettre en support les autres sur programmes</t>
  </si>
  <si>
    <t>I.1.1.1</t>
  </si>
  <si>
    <t>RHPE01</t>
  </si>
  <si>
    <t>COORDO PROJET</t>
  </si>
  <si>
    <t>Support</t>
  </si>
  <si>
    <t xml:space="preserve">1 CP projet A pour 8 mois &amp; 1 CP projet B pour 10 mois et 1 CP SOL pour 6 mois </t>
  </si>
  <si>
    <t>I.1.1.2</t>
  </si>
  <si>
    <t>RHPE02</t>
  </si>
  <si>
    <t xml:space="preserve">MEDECIN REFERNT </t>
  </si>
  <si>
    <t>I.1.1.3</t>
  </si>
  <si>
    <t>RHPE03</t>
  </si>
  <si>
    <t>ADMINISTRATEUR PROJET</t>
  </si>
  <si>
    <t>Programme</t>
  </si>
  <si>
    <t>Missions terrain de formation à la gestion et la prise en charge de la santé mentale</t>
  </si>
  <si>
    <t>I.1.1.5</t>
  </si>
  <si>
    <t>RHPE05</t>
  </si>
  <si>
    <t>LOGISTICIEN PROJET</t>
  </si>
  <si>
    <t>participe à hygien fct hôpital et structure santé</t>
  </si>
  <si>
    <t>Salaire et charge de 1 Log Projet ndjamena</t>
  </si>
  <si>
    <t>I.1.1.6</t>
  </si>
  <si>
    <t>RHPE06</t>
  </si>
  <si>
    <t>INFIRMIER RESPONSABLE PROJET</t>
  </si>
  <si>
    <t>I.1.1.7</t>
  </si>
  <si>
    <t>RHPE07</t>
  </si>
  <si>
    <t>SUPPORT QUALITE MEDICAL</t>
  </si>
  <si>
    <t>Expert et visites opé : Pharmacien, Laboratin, Med desk, equipe médicle, etc</t>
  </si>
  <si>
    <t>I.1.2</t>
  </si>
  <si>
    <t>PERSONNEL LOCAL DU PROGRAMME</t>
  </si>
  <si>
    <t xml:space="preserve">PERSONNEL TECHNIQUE PROGRAMME </t>
  </si>
  <si>
    <t>I.1.2.1</t>
  </si>
  <si>
    <t>RHNA01</t>
  </si>
  <si>
    <t>PERSONNE GESTION MEDICAL</t>
  </si>
  <si>
    <t>Salaire et autres charges pour staff de gestion à Liwa et Ndjamena</t>
  </si>
  <si>
    <t>I.1.2.2</t>
  </si>
  <si>
    <t>RHNA02</t>
  </si>
  <si>
    <t>PERSONNEL UNT</t>
  </si>
  <si>
    <t>Chauffeur ambulance, Log creni, log réhab cuisinier, etc</t>
  </si>
  <si>
    <t>Salaires et autres charges pour staff soignant UNT à Liwa et Ndjamena</t>
  </si>
  <si>
    <t>I.1.2.4</t>
  </si>
  <si>
    <t>RHNA04</t>
  </si>
  <si>
    <t>PERSONNEL UNA</t>
  </si>
  <si>
    <t>Salaires et autres charges pour staff soignant UNA à Liwa et Ndjamena</t>
  </si>
  <si>
    <t>I.1.2.5</t>
  </si>
  <si>
    <t>RHNA05</t>
  </si>
  <si>
    <t xml:space="preserve">PERSONNEL CLINIQUE MOBILE </t>
  </si>
  <si>
    <t>Chauffeur ambulance, etc bref toute l'équipe Mobile Nord</t>
  </si>
  <si>
    <t>Salaires et autres charges pour staff soignant Clinic mobile à Liwa et Ndjamena</t>
  </si>
  <si>
    <t>PERSONNEL SUPPORT PROGRAMME</t>
  </si>
  <si>
    <t>I.1.2.6</t>
  </si>
  <si>
    <t>RHNA06</t>
  </si>
  <si>
    <t>PERSONNEL ADMINISTRATIF</t>
  </si>
  <si>
    <t>Salaire et autres charges staff d'appui Admin</t>
  </si>
  <si>
    <t>I.1.2.7</t>
  </si>
  <si>
    <t>RHNA07</t>
  </si>
  <si>
    <t>PERSONNE LOGISTIQUE</t>
  </si>
  <si>
    <t>Uniquement le log Base, supply, mecano ey chauffeur Base. Les chauffeurs ambulances à mettre dans le Programme</t>
  </si>
  <si>
    <t>Salaire et autres charges staff d'appui Log</t>
  </si>
  <si>
    <t>I.1.2.8</t>
  </si>
  <si>
    <t>RHNA08</t>
  </si>
  <si>
    <t>PERSONNEL MAISON, GARDIENS  &amp; JOURNALIERS</t>
  </si>
  <si>
    <t>Salaire et autres charges staff domestiques</t>
  </si>
  <si>
    <t xml:space="preserve">RESSOURCES HUMAINES PRIMEES </t>
  </si>
  <si>
    <t>I.1.2.9</t>
  </si>
  <si>
    <t>RHPR02</t>
  </si>
  <si>
    <t>STAFF PRIME OU CONTRAT HD UNT</t>
  </si>
  <si>
    <t xml:space="preserve">Staff appui HD à l'UNT - Pédia de Liwa et Ndjamena </t>
  </si>
  <si>
    <t>I.1.2.10</t>
  </si>
  <si>
    <t>RHPR03</t>
  </si>
  <si>
    <t xml:space="preserve">STAFF PRIME PEDIATRIE </t>
  </si>
  <si>
    <t>I.1.2.11</t>
  </si>
  <si>
    <t>RHPR04</t>
  </si>
  <si>
    <t>STAFF PRIME OU CONTRAT HD UNA</t>
  </si>
  <si>
    <t xml:space="preserve">Staff appui HD au UNA - Pédia de Liwa et Ndjamena </t>
  </si>
  <si>
    <t>I.1.3</t>
  </si>
  <si>
    <t>PERSONNEL  DU PROGRAMME DE LA COORDINATION</t>
  </si>
  <si>
    <t>I.1.3.1</t>
  </si>
  <si>
    <t>RHCO02</t>
  </si>
  <si>
    <t>COORDINATEUR MEDICAL</t>
  </si>
  <si>
    <t>I.1.3.2</t>
  </si>
  <si>
    <t>RHCO08</t>
  </si>
  <si>
    <t>DATA MANAGER</t>
  </si>
  <si>
    <t>I.1.3.3</t>
  </si>
  <si>
    <t>RHCO07</t>
  </si>
  <si>
    <t>PHARMACIEN</t>
  </si>
  <si>
    <t>I.1.3.4</t>
  </si>
  <si>
    <t xml:space="preserve">LABORATIN </t>
  </si>
  <si>
    <t>I.1.4</t>
  </si>
  <si>
    <t>PERSONNEL DU PROGRAMME DU SIEGE</t>
  </si>
  <si>
    <t>I.1.4.1</t>
  </si>
  <si>
    <t>RHCO12</t>
  </si>
  <si>
    <t>MISSION SUPPORT SERVICE MEDICAL HQ</t>
  </si>
  <si>
    <t>Une visite par an du pédiatre, de la referente psychologue, du responsable qualité des soins et du médecin referent desk</t>
  </si>
  <si>
    <t>I.1.4.2</t>
  </si>
  <si>
    <t>RHCO13</t>
  </si>
  <si>
    <t>SUPPORT DESK HQ ( RP, MED DESK, DIROP…)</t>
  </si>
  <si>
    <t>Montant forfaitaire pour le personnel du siège: RP, REF RH, REF FIN, REF MED..</t>
  </si>
  <si>
    <t>I.1.4.3</t>
  </si>
  <si>
    <t>RHCO14</t>
  </si>
  <si>
    <t xml:space="preserve">SUPPORT SERVICE COMMUNICATION </t>
  </si>
  <si>
    <t>I.1.5</t>
  </si>
  <si>
    <t>TOTAL DES COUTS DIRECTS DU PERSONNEL DU PROGRAMME</t>
  </si>
  <si>
    <t>I.1.5.1</t>
  </si>
  <si>
    <t>BASPRO</t>
  </si>
  <si>
    <t>FRAIS DE DEPLACEMENT ET DE SEJOUR DU PERSONNEL PROGRAMME</t>
  </si>
  <si>
    <t>Hotel missions support desk</t>
  </si>
  <si>
    <t>I.1.5.2</t>
  </si>
  <si>
    <t>BANAPR</t>
  </si>
  <si>
    <t>BILLETS D'AVION VOL NATIONAL</t>
  </si>
  <si>
    <t>I.1.5.3</t>
  </si>
  <si>
    <t>BAEXPR</t>
  </si>
  <si>
    <t>BILLETS D'AVION VOL INTERNATIONAL</t>
  </si>
  <si>
    <t>Billet d'avion missions support desk</t>
  </si>
  <si>
    <t>I.1.5.4</t>
  </si>
  <si>
    <t>VISAPR</t>
  </si>
  <si>
    <t>LOGEMENTS &amp; FRAIS DE VISA</t>
  </si>
  <si>
    <t>Visa missions support desk</t>
  </si>
  <si>
    <t>TOTAL  DU PERSONNEL DU PROGRAMME FRAIS DE VOAGE ET DE DEJOUR</t>
  </si>
  <si>
    <t>I.2</t>
  </si>
  <si>
    <t>ACTIVITES MEDICO-OPERATIONNELLES</t>
  </si>
  <si>
    <t>I.2.1</t>
  </si>
  <si>
    <t>AMED1</t>
  </si>
  <si>
    <t>PRISE EN CHARGE PATIENTS</t>
  </si>
  <si>
    <t>Repas accompagnants, Charges des références et contre références et autres coûts liés aux patients à N'Djamena et Liwa</t>
  </si>
  <si>
    <t>I.2.2</t>
  </si>
  <si>
    <t>AMED2</t>
  </si>
  <si>
    <t>FONCTIONNEMENT STRUCTURES MEDICALES</t>
  </si>
  <si>
    <t>Frais de fonctionnement des structures médicales (Equipements et petits équipements, Outils staff, recharges Gaz etc)</t>
  </si>
  <si>
    <t>I.2.3</t>
  </si>
  <si>
    <t>AMED3</t>
  </si>
  <si>
    <t>CONSOMMABLES STRUCTURES MEDICALES</t>
  </si>
  <si>
    <t>Kit d'accueil, produits d'entretien, d'hygiène, copies médicales etc</t>
  </si>
  <si>
    <t>I.2.4</t>
  </si>
  <si>
    <t>AMED4</t>
  </si>
  <si>
    <t>CONSTRUCTION/ REHAB STRUCTURES MEDICALES</t>
  </si>
  <si>
    <t>Réhabilitation UNT &amp; UNA à Liwa et Ndjamena</t>
  </si>
  <si>
    <t>I.2.5</t>
  </si>
  <si>
    <t>AMED5</t>
  </si>
  <si>
    <t>FORMATION BENEFICIAIRES &amp; EQUIPES MEDICALES</t>
  </si>
  <si>
    <t xml:space="preserve">Formations Formation Pcima + PCI + PB MERE,  recyclage staff médical etc. </t>
  </si>
  <si>
    <t>I.2.7</t>
  </si>
  <si>
    <t>EVAL</t>
  </si>
  <si>
    <t>EVALUATION INITIALE ET FINALE</t>
  </si>
  <si>
    <t>I.2.8</t>
  </si>
  <si>
    <t>MEDICA1</t>
  </si>
  <si>
    <t>MEDICAMENTS ET INTRANTS MEDICAUX</t>
  </si>
  <si>
    <t>MédicamentsNut/Pédia pour Liwa et Ndjamena</t>
  </si>
  <si>
    <t>I.2.9</t>
  </si>
  <si>
    <t>MATMED</t>
  </si>
  <si>
    <t>MATERIEL &amp; EQUIPEMENT MEDICAL</t>
  </si>
  <si>
    <t>Matériel et équipements médicaux Liwa et Ndjamena</t>
  </si>
  <si>
    <t>I.2.10</t>
  </si>
  <si>
    <t>FRET</t>
  </si>
  <si>
    <t>FRET ET TRANSPORT MEDICAMENT</t>
  </si>
  <si>
    <t>Divers frêt et frais de transport Intérnationaux et nationaux des intrants médicaux.</t>
  </si>
  <si>
    <t>I.2.11</t>
  </si>
  <si>
    <t>AMESUP1</t>
  </si>
  <si>
    <t>LOCATION VEHICULES SUPERVISION MEDICALE</t>
  </si>
  <si>
    <t>I.2.12</t>
  </si>
  <si>
    <t>LOCABU</t>
  </si>
  <si>
    <t>LOCATION AMBULANCES</t>
  </si>
  <si>
    <t>toutes (sauf 1 voiture base, log) les voitures projets passent ici sont ambualnce et références</t>
  </si>
  <si>
    <t>I.2.13</t>
  </si>
  <si>
    <t>LOCAMO</t>
  </si>
  <si>
    <t>LOCATION MOTOS SUPERVIONS MEDICALES</t>
  </si>
  <si>
    <t>I.2.14</t>
  </si>
  <si>
    <t>CARBU</t>
  </si>
  <si>
    <t>CARBURANTS VEHICULES &amp; MOTOS SUPERVISION</t>
  </si>
  <si>
    <t>I.2.15</t>
  </si>
  <si>
    <t>ASSVEM</t>
  </si>
  <si>
    <t>ASSURANCES VEHICULES &amp; MOTOS SUPERVISION</t>
  </si>
  <si>
    <t>TOTAL  DES ACTIVITES MEDICO-OPERATIONNELLES</t>
  </si>
  <si>
    <t>TOTAL DES COÛTS DIRECTS DU PROGRAMME</t>
  </si>
  <si>
    <t>II.</t>
  </si>
  <si>
    <t>COÛT DE SUPPORT</t>
  </si>
  <si>
    <t>II.1</t>
  </si>
  <si>
    <t>FRAIS DU PERSONNEL DU SUPPORT</t>
  </si>
  <si>
    <t>II.1.1</t>
  </si>
  <si>
    <t>PERSONNEL EXPATRIE COORDINATION</t>
  </si>
  <si>
    <t>II.1.1.1</t>
  </si>
  <si>
    <t>RHCO01</t>
  </si>
  <si>
    <t>CHEF DE MISSION</t>
  </si>
  <si>
    <t>1 CDM expat basé à Ndjamena chargé de la gestion de toute la mission</t>
  </si>
  <si>
    <t>II.1.1.2</t>
  </si>
  <si>
    <t>RHCO03</t>
  </si>
  <si>
    <t>COORDINATEUR RH</t>
  </si>
  <si>
    <t>1 Coordinateur RH expat en charge du respect du cadre légal</t>
  </si>
  <si>
    <t>II.1.1.3</t>
  </si>
  <si>
    <t>RHCO04</t>
  </si>
  <si>
    <t>COORDINATEUR FINANCIER</t>
  </si>
  <si>
    <t>1 Coordinateur Fin et RH expat en charge de la gestion efficiente des fonds</t>
  </si>
  <si>
    <t>II.1.1.4</t>
  </si>
  <si>
    <t>RHCO05</t>
  </si>
  <si>
    <t>COORDINATEUR LOGISTIQUE</t>
  </si>
  <si>
    <t>1 Coordinateur Log expat en charge de la getsion Logistique</t>
  </si>
  <si>
    <t>II.1.1.5</t>
  </si>
  <si>
    <t>RHCO06</t>
  </si>
  <si>
    <t>CHARGE DES SUPPORTS AUX OPERATIONS</t>
  </si>
  <si>
    <t>1reporting en charge de rélation avec les bailleurs Locaux + rédaction des rapports</t>
  </si>
  <si>
    <t>II.1.1.6</t>
  </si>
  <si>
    <t>RHCO7</t>
  </si>
  <si>
    <t>PHARMACIEN PAYS</t>
  </si>
  <si>
    <t>Mission terrain d'appui des référents siège (FIN, RH, RP, Grant)</t>
  </si>
  <si>
    <t>II.1.1.7</t>
  </si>
  <si>
    <t>RHCO10</t>
  </si>
  <si>
    <t>PERSONNEL SUPPORT DU SIEGE</t>
  </si>
  <si>
    <t>II.1.1.8</t>
  </si>
  <si>
    <t>RHCO11</t>
  </si>
  <si>
    <t>REPORTING HQ</t>
  </si>
  <si>
    <t>1 mois de reporting HQ</t>
  </si>
  <si>
    <t>II.1.2</t>
  </si>
  <si>
    <t>PERSONNEL NATIONAL  APPUI COORDINATION</t>
  </si>
  <si>
    <t>II.1.2.1</t>
  </si>
  <si>
    <t>RHCO21</t>
  </si>
  <si>
    <t>PERSONNEL LOGISTIQUE</t>
  </si>
  <si>
    <t>Salaires + charges du personnel Log d'appui basé en capital</t>
  </si>
  <si>
    <t>II.1.2.2</t>
  </si>
  <si>
    <t>RHCO09</t>
  </si>
  <si>
    <t>Salaires + charges du personnel Admin d'appui basé en capital</t>
  </si>
  <si>
    <t>II.1.2.3</t>
  </si>
  <si>
    <t>RHCO22</t>
  </si>
  <si>
    <t>II.1.2.4</t>
  </si>
  <si>
    <t>RHCO23</t>
  </si>
  <si>
    <t>PERSONNEL MAISON, GARDIEN &amp; JOURNALIER</t>
  </si>
  <si>
    <t>Salaires + charges du personnel  d'appui basé en capital</t>
  </si>
  <si>
    <t>II.1.2.5</t>
  </si>
  <si>
    <t>RHCO24</t>
  </si>
  <si>
    <t>PRISE EN CHARGE MEDICALE PERSONNEL LOCAL</t>
  </si>
  <si>
    <t xml:space="preserve">Frais medicaux du staff </t>
  </si>
  <si>
    <t>II.1.3</t>
  </si>
  <si>
    <t>TOTAL DES COUTS DIRECTS DU PERSONNEL DE SUPPORT</t>
  </si>
  <si>
    <t>II.1.3.1</t>
  </si>
  <si>
    <t>BAMAS</t>
  </si>
  <si>
    <t>FRAIS DE DEPLACEMENT ET DE SEJOUR DU PERSONNEL DE SUPPORT</t>
  </si>
  <si>
    <t>II.1.3.2</t>
  </si>
  <si>
    <t>BANAT</t>
  </si>
  <si>
    <t>II.1.3.3</t>
  </si>
  <si>
    <t>BAEXP</t>
  </si>
  <si>
    <t>Billet d'avion Début + Fin Mission expats + Break + Formation</t>
  </si>
  <si>
    <t>II.1.3.4</t>
  </si>
  <si>
    <t>LOVISA</t>
  </si>
  <si>
    <t>TOTAL  DU PERSONNEL DU SUPPORT FRAIS DE VOAGE ET DE DEJOUR</t>
  </si>
  <si>
    <t>II.2</t>
  </si>
  <si>
    <t xml:space="preserve">COUT FONCTIONNEMENT </t>
  </si>
  <si>
    <t>II.2.1</t>
  </si>
  <si>
    <t>LOYER , FOURNITURE &amp; COMMUNICATION</t>
  </si>
  <si>
    <t>II.2.1.1</t>
  </si>
  <si>
    <t>LOYER1</t>
  </si>
  <si>
    <t>LOYER BASES &amp; BUREAUX</t>
  </si>
  <si>
    <t xml:space="preserve">Loyer 1 Maison/bureau à Liwa + 1 maisons Expats &amp; 1 Bureau et 1 stock à Ndjamena </t>
  </si>
  <si>
    <t>II.2.1.2</t>
  </si>
  <si>
    <t>MAINT1</t>
  </si>
  <si>
    <t>MAINTENANCE &amp; CHARGES BUREAUX - MAISONS</t>
  </si>
  <si>
    <t>Maintenance et charges de gestion des maisons &amp; bureau à Liwa et Ndjamena</t>
  </si>
  <si>
    <t>II.2.1.3</t>
  </si>
  <si>
    <t>MATE</t>
  </si>
  <si>
    <t>PETIT MATERIELS</t>
  </si>
  <si>
    <t>Petits équipements, matériels pour bureau/maison</t>
  </si>
  <si>
    <t>II.2.1.4</t>
  </si>
  <si>
    <t>FFOUR</t>
  </si>
  <si>
    <t>FOURNITURES &amp; PAPETERIES</t>
  </si>
  <si>
    <t>Fournitures de bureau Coordo+ Liwa + Ndjamena</t>
  </si>
  <si>
    <t>II.2.1.5</t>
  </si>
  <si>
    <t>FCOM</t>
  </si>
  <si>
    <t>FRAIS DE COMMUNICATION</t>
  </si>
  <si>
    <t>Frais de flottes, et prépayé + Internet pour Liwa et Ndjamena</t>
  </si>
  <si>
    <t>II.2.1.6</t>
  </si>
  <si>
    <t>FAUTRE</t>
  </si>
  <si>
    <t>FRAIS BANCAIRES &amp; DIVERS</t>
  </si>
  <si>
    <t>Frais de tenue de compte</t>
  </si>
  <si>
    <t>II.2.2</t>
  </si>
  <si>
    <t>FRAIS DE FONCTIONNEMENT VEHICULES</t>
  </si>
  <si>
    <t>Uniquement le véhicules de la coordo pays et Véhicule coordo base. Véhicules programmes en AMESUP</t>
  </si>
  <si>
    <t>II.2.2.1</t>
  </si>
  <si>
    <t>LOCAVE</t>
  </si>
  <si>
    <t>LOCATION VEHICULE</t>
  </si>
  <si>
    <t>Location 03 véhicules</t>
  </si>
  <si>
    <t>II.2.2.2</t>
  </si>
  <si>
    <t>LOCACA</t>
  </si>
  <si>
    <t xml:space="preserve">LOCATION CAMION </t>
  </si>
  <si>
    <t>Location de camion pour transport d'intrants vers Liwa</t>
  </si>
  <si>
    <t>II.2.2.3</t>
  </si>
  <si>
    <t>GASOVE</t>
  </si>
  <si>
    <t>CARBURANT VEHICULES &amp; MOTO</t>
  </si>
  <si>
    <t>Gazoil pour les véhiculess en activités à Liwa et Ndjamena</t>
  </si>
  <si>
    <t>II.2.2.4</t>
  </si>
  <si>
    <t>MAINTV</t>
  </si>
  <si>
    <t>MAINTENANCE &amp; ENTRETIEN VEHICULES</t>
  </si>
  <si>
    <t>Entretien véhicules</t>
  </si>
  <si>
    <t>II.2.2.5</t>
  </si>
  <si>
    <t>ASSVEH</t>
  </si>
  <si>
    <t>ASSURANCES VEHICULES &amp; MOTOS</t>
  </si>
  <si>
    <t>TOTAL  COUT DE FONCTIONNEMENT</t>
  </si>
  <si>
    <t>II.3</t>
  </si>
  <si>
    <t>COÛT D'EQUIPEMENTS</t>
  </si>
  <si>
    <t>tout équipement durable &gt; 750 EUR</t>
  </si>
  <si>
    <t>II.3.1</t>
  </si>
  <si>
    <t>EQUIT</t>
  </si>
  <si>
    <t>MATERIELS INFORMATIQUES ET DE COMMUNICATION</t>
  </si>
  <si>
    <t>Si générateur pour Hopital à mettre sur Programme</t>
  </si>
  <si>
    <t>II.3.2</t>
  </si>
  <si>
    <t>EQUVEH</t>
  </si>
  <si>
    <t>ACHAT VEHICULES</t>
  </si>
  <si>
    <t>01 Imprimante, 02 Photocopieur, 09 ordinateurs</t>
  </si>
  <si>
    <t>IT4LIF</t>
  </si>
  <si>
    <t>IT4LIFE PRODUCTIZATION FOR DATA COLLECTION TOOLS</t>
  </si>
  <si>
    <t>II.3.3</t>
  </si>
  <si>
    <t>DEPLO</t>
  </si>
  <si>
    <t>DEPLOYMENT WORKSTREAM</t>
  </si>
  <si>
    <t>Amortissement annuel de 07 véhicules neufs (Toyota Land Cruiser Hard Top, Hilux Pick Up Double Cabine)</t>
  </si>
  <si>
    <t>TOTAL  COUT D'EQUIPEMENT</t>
  </si>
  <si>
    <t>II.4</t>
  </si>
  <si>
    <t xml:space="preserve">RENFORCEMENT DES CAPACITES </t>
  </si>
  <si>
    <t>II.4.1</t>
  </si>
  <si>
    <t>RHCO30</t>
  </si>
  <si>
    <t>FRAIS DE FORMATION PERSONNEL LOCAL</t>
  </si>
  <si>
    <t>Formation et recyclage du personnel support</t>
  </si>
  <si>
    <t>TOTAL  COUT DE RENFORCEMENT DES CAPACITES</t>
  </si>
  <si>
    <t>II.5</t>
  </si>
  <si>
    <t>COMMUNICATION-VISIBILITE</t>
  </si>
  <si>
    <t>VOIR REPORTING Service COMM !</t>
  </si>
  <si>
    <t>II.5.1</t>
  </si>
  <si>
    <t>COMM</t>
  </si>
  <si>
    <t xml:space="preserve">COMMUNICATION </t>
  </si>
  <si>
    <t>II.5.2</t>
  </si>
  <si>
    <t>VISIB</t>
  </si>
  <si>
    <t>VISIBILITE TERRAIN</t>
  </si>
  <si>
    <t>TOTAL  COUT DE COMMUNICATION &amp; VISIBILITE</t>
  </si>
  <si>
    <t>II.6</t>
  </si>
  <si>
    <t>MONITORING &amp; LEARNING</t>
  </si>
  <si>
    <t>II.6.1</t>
  </si>
  <si>
    <t>MEAL</t>
  </si>
  <si>
    <t>TOTAL MONITORING &amp; LEARNING</t>
  </si>
  <si>
    <t>TOTAL DU SUPPORT COÛTS DIRECT</t>
  </si>
  <si>
    <t>TOTAL COUTS DIRECTS</t>
  </si>
  <si>
    <t>% Coûts de Support VS au Total des coûts directs</t>
  </si>
  <si>
    <t>COÛTS INDIRECTS</t>
  </si>
  <si>
    <t>TOTAL COÛTS INDIRECTS</t>
  </si>
  <si>
    <t>COÛTS TOTAUX</t>
  </si>
  <si>
    <t>% de la contribution de GIVEWELL au Projet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</si>
</sst>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/>
      <name val="Arial"/>
      <family val="2"/>
    </font>
    <font>
      <sz val="9"/>
      <color theme="1"/>
      <name val="Arial"/>
      <family val="2"/>
    </font>
    <font>
      <b/>
      <sz val="9"/>
      <color rgb="FF0070C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b/>
      <sz val="8"/>
      <color theme="0"/>
      <name val="Arial"/>
      <family val="2"/>
    </font>
    <font>
      <b/>
      <sz val="9"/>
      <color rgb="FFFF0000"/>
      <name val="Arial"/>
      <family val="2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11"/>
      <color rgb="FF00B05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1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rgb="FF002060"/>
      </left>
      <right style="thin">
        <color rgb="FF00B0F0"/>
      </right>
      <top style="medium">
        <color rgb="FF002060"/>
      </top>
      <bottom style="thin">
        <color rgb="FF00B0F0"/>
      </bottom>
      <diagonal/>
    </border>
    <border>
      <left style="medium">
        <color rgb="FF002060"/>
      </left>
      <right/>
      <top style="medium">
        <color rgb="FF002060"/>
      </top>
      <bottom style="thin">
        <color rgb="FF00B0F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B0F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B0F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auto="1"/>
      </left>
      <right/>
      <top style="thin">
        <color rgb="FF00B0F0"/>
      </top>
      <bottom style="thin">
        <color rgb="FF00B0F0"/>
      </bottom>
      <diagonal/>
    </border>
    <border>
      <left/>
      <right style="medium">
        <color indexed="64"/>
      </right>
      <top style="thin">
        <color rgb="FF00B0F0"/>
      </top>
      <bottom style="thin">
        <color rgb="FF00B0F0"/>
      </bottom>
      <diagonal/>
    </border>
    <border>
      <left style="medium">
        <color auto="1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medium">
        <color indexed="64"/>
      </right>
      <top/>
      <bottom style="thin">
        <color rgb="FF00B0F0"/>
      </bottom>
      <diagonal/>
    </border>
    <border>
      <left style="medium">
        <color auto="1"/>
      </left>
      <right style="medium">
        <color auto="1"/>
      </right>
      <top style="thin">
        <color rgb="FF00B0F0"/>
      </top>
      <bottom style="thin">
        <color rgb="FF00B0F0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auto="1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medium">
        <color indexed="64"/>
      </right>
      <top style="thin">
        <color rgb="FF00B0F0"/>
      </top>
      <bottom/>
      <diagonal/>
    </border>
    <border>
      <left style="medium">
        <color auto="1"/>
      </left>
      <right style="medium">
        <color auto="1"/>
      </right>
      <top style="thin">
        <color rgb="FF00B0F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3" fontId="0" fillId="0" borderId="0" xfId="0" applyNumberFormat="1"/>
    <xf numFmtId="3" fontId="0" fillId="2" borderId="0" xfId="0" applyNumberFormat="1" applyFill="1"/>
    <xf numFmtId="0" fontId="3" fillId="0" borderId="0" xfId="0" applyFont="1"/>
    <xf numFmtId="0" fontId="0" fillId="0" borderId="0" xfId="0" applyAlignment="1">
      <alignment wrapText="1"/>
    </xf>
    <xf numFmtId="0" fontId="9" fillId="3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0" fillId="2" borderId="0" xfId="0" applyFill="1"/>
    <xf numFmtId="4" fontId="9" fillId="3" borderId="4" xfId="0" applyNumberFormat="1" applyFont="1" applyFill="1" applyBorder="1"/>
    <xf numFmtId="4" fontId="9" fillId="3" borderId="0" xfId="0" applyNumberFormat="1" applyFont="1" applyFill="1"/>
    <xf numFmtId="9" fontId="0" fillId="0" borderId="0" xfId="0" applyNumberFormat="1"/>
    <xf numFmtId="9" fontId="0" fillId="2" borderId="0" xfId="0" applyNumberFormat="1" applyFill="1"/>
    <xf numFmtId="3" fontId="0" fillId="4" borderId="0" xfId="0" applyNumberFormat="1" applyFill="1"/>
    <xf numFmtId="3" fontId="3" fillId="0" borderId="0" xfId="0" applyNumberFormat="1" applyFont="1"/>
    <xf numFmtId="9" fontId="3" fillId="0" borderId="0" xfId="0" applyNumberFormat="1" applyFont="1"/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3" fontId="13" fillId="6" borderId="9" xfId="0" applyNumberFormat="1" applyFont="1" applyFill="1" applyBorder="1" applyAlignment="1">
      <alignment horizontal="center" wrapText="1"/>
    </xf>
    <xf numFmtId="3" fontId="14" fillId="6" borderId="10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 wrapText="1"/>
    </xf>
    <xf numFmtId="3" fontId="14" fillId="6" borderId="12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3" fontId="9" fillId="6" borderId="13" xfId="0" applyNumberFormat="1" applyFont="1" applyFill="1" applyBorder="1" applyAlignment="1">
      <alignment horizontal="center" vertical="center" wrapText="1"/>
    </xf>
    <xf numFmtId="3" fontId="9" fillId="6" borderId="14" xfId="0" applyNumberFormat="1" applyFont="1" applyFill="1" applyBorder="1" applyAlignment="1">
      <alignment horizontal="center" vertical="center" wrapText="1"/>
    </xf>
    <xf numFmtId="9" fontId="0" fillId="0" borderId="0" xfId="2" applyFont="1"/>
    <xf numFmtId="0" fontId="9" fillId="9" borderId="16" xfId="0" applyFont="1" applyFill="1" applyBorder="1" applyAlignment="1">
      <alignment horizontal="right" vertical="center"/>
    </xf>
    <xf numFmtId="0" fontId="9" fillId="9" borderId="17" xfId="0" applyFont="1" applyFill="1" applyBorder="1" applyAlignment="1">
      <alignment horizontal="left" vertical="center"/>
    </xf>
    <xf numFmtId="0" fontId="9" fillId="9" borderId="16" xfId="0" applyFont="1" applyFill="1" applyBorder="1" applyAlignment="1">
      <alignment horizontal="left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/>
    </xf>
    <xf numFmtId="3" fontId="9" fillId="9" borderId="16" xfId="0" applyNumberFormat="1" applyFont="1" applyFill="1" applyBorder="1" applyAlignment="1">
      <alignment horizontal="center"/>
    </xf>
    <xf numFmtId="3" fontId="9" fillId="9" borderId="18" xfId="0" applyNumberFormat="1" applyFont="1" applyFill="1" applyBorder="1" applyAlignment="1">
      <alignment horizontal="left" vertical="center"/>
    </xf>
    <xf numFmtId="3" fontId="9" fillId="2" borderId="0" xfId="0" applyNumberFormat="1" applyFont="1" applyFill="1" applyAlignment="1">
      <alignment horizontal="left" vertical="center"/>
    </xf>
    <xf numFmtId="3" fontId="9" fillId="9" borderId="19" xfId="0" applyNumberFormat="1" applyFont="1" applyFill="1" applyBorder="1" applyAlignment="1">
      <alignment horizontal="left" vertical="center"/>
    </xf>
    <xf numFmtId="3" fontId="9" fillId="9" borderId="20" xfId="0" applyNumberFormat="1" applyFont="1" applyFill="1" applyBorder="1" applyAlignment="1">
      <alignment horizontal="left" vertical="center"/>
    </xf>
    <xf numFmtId="3" fontId="9" fillId="9" borderId="21" xfId="0" applyNumberFormat="1" applyFont="1" applyFill="1" applyBorder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9" fontId="15" fillId="0" borderId="0" xfId="2" applyFont="1" applyBorder="1"/>
    <xf numFmtId="9" fontId="16" fillId="0" borderId="0" xfId="2" applyFont="1" applyBorder="1"/>
    <xf numFmtId="0" fontId="4" fillId="0" borderId="0" xfId="0" applyFont="1" applyAlignment="1">
      <alignment horizontal="center" vertical="center" wrapText="1"/>
    </xf>
    <xf numFmtId="3" fontId="9" fillId="9" borderId="17" xfId="0" applyNumberFormat="1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/>
    </xf>
    <xf numFmtId="3" fontId="9" fillId="3" borderId="16" xfId="0" applyNumberFormat="1" applyFont="1" applyFill="1" applyBorder="1" applyAlignment="1">
      <alignment horizontal="center"/>
    </xf>
    <xf numFmtId="3" fontId="9" fillId="3" borderId="18" xfId="0" applyNumberFormat="1" applyFont="1" applyFill="1" applyBorder="1" applyAlignment="1">
      <alignment horizontal="left" vertical="center"/>
    </xf>
    <xf numFmtId="3" fontId="9" fillId="3" borderId="22" xfId="0" applyNumberFormat="1" applyFont="1" applyFill="1" applyBorder="1" applyAlignment="1">
      <alignment horizontal="left" vertical="center"/>
    </xf>
    <xf numFmtId="3" fontId="9" fillId="3" borderId="17" xfId="0" applyNumberFormat="1" applyFont="1" applyFill="1" applyBorder="1" applyAlignment="1">
      <alignment horizontal="left" vertical="center"/>
    </xf>
    <xf numFmtId="0" fontId="17" fillId="10" borderId="17" xfId="0" applyFont="1" applyFill="1" applyBorder="1" applyAlignment="1">
      <alignment horizontal="right" vertical="center"/>
    </xf>
    <xf numFmtId="0" fontId="17" fillId="10" borderId="17" xfId="0" applyFont="1" applyFill="1" applyBorder="1" applyAlignment="1">
      <alignment horizontal="left" vertical="center"/>
    </xf>
    <xf numFmtId="0" fontId="17" fillId="10" borderId="16" xfId="0" applyFont="1" applyFill="1" applyBorder="1" applyAlignment="1">
      <alignment horizontal="left" vertical="center"/>
    </xf>
    <xf numFmtId="0" fontId="17" fillId="10" borderId="16" xfId="0" applyFont="1" applyFill="1" applyBorder="1" applyAlignment="1">
      <alignment horizontal="center" vertical="center"/>
    </xf>
    <xf numFmtId="0" fontId="17" fillId="10" borderId="16" xfId="0" applyFont="1" applyFill="1" applyBorder="1" applyAlignment="1">
      <alignment horizontal="center"/>
    </xf>
    <xf numFmtId="3" fontId="17" fillId="10" borderId="16" xfId="0" applyNumberFormat="1" applyFont="1" applyFill="1" applyBorder="1" applyAlignment="1">
      <alignment horizontal="right"/>
    </xf>
    <xf numFmtId="3" fontId="17" fillId="10" borderId="18" xfId="0" applyNumberFormat="1" applyFont="1" applyFill="1" applyBorder="1" applyAlignment="1">
      <alignment horizontal="right" vertical="center"/>
    </xf>
    <xf numFmtId="3" fontId="17" fillId="2" borderId="0" xfId="0" applyNumberFormat="1" applyFont="1" applyFill="1" applyAlignment="1">
      <alignment horizontal="right" vertical="center"/>
    </xf>
    <xf numFmtId="3" fontId="17" fillId="10" borderId="22" xfId="0" applyNumberFormat="1" applyFont="1" applyFill="1" applyBorder="1" applyAlignment="1">
      <alignment horizontal="right" vertical="center"/>
    </xf>
    <xf numFmtId="3" fontId="17" fillId="10" borderId="18" xfId="0" applyNumberFormat="1" applyFont="1" applyFill="1" applyBorder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3" fontId="15" fillId="0" borderId="0" xfId="0" applyNumberFormat="1" applyFont="1"/>
    <xf numFmtId="0" fontId="18" fillId="0" borderId="0" xfId="0" applyFont="1"/>
    <xf numFmtId="3" fontId="17" fillId="10" borderId="17" xfId="0" applyNumberFormat="1" applyFont="1" applyFill="1" applyBorder="1" applyAlignment="1">
      <alignment horizontal="left" vertical="center"/>
    </xf>
    <xf numFmtId="3" fontId="17" fillId="10" borderId="22" xfId="0" applyNumberFormat="1" applyFont="1" applyFill="1" applyBorder="1" applyAlignment="1">
      <alignment horizontal="left" vertical="center"/>
    </xf>
    <xf numFmtId="0" fontId="17" fillId="0" borderId="16" xfId="0" applyFont="1" applyBorder="1" applyAlignment="1">
      <alignment horizontal="right"/>
    </xf>
    <xf numFmtId="0" fontId="19" fillId="11" borderId="17" xfId="0" applyFont="1" applyFill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16" xfId="0" applyFont="1" applyBorder="1" applyAlignment="1">
      <alignment horizontal="center"/>
    </xf>
    <xf numFmtId="3" fontId="19" fillId="0" borderId="16" xfId="0" applyNumberFormat="1" applyFont="1" applyBorder="1" applyAlignment="1">
      <alignment horizontal="right"/>
    </xf>
    <xf numFmtId="3" fontId="19" fillId="0" borderId="18" xfId="0" applyNumberFormat="1" applyFont="1" applyBorder="1" applyAlignment="1">
      <alignment horizontal="right"/>
    </xf>
    <xf numFmtId="3" fontId="19" fillId="2" borderId="0" xfId="0" applyNumberFormat="1" applyFont="1" applyFill="1" applyAlignment="1">
      <alignment horizontal="right"/>
    </xf>
    <xf numFmtId="3" fontId="19" fillId="0" borderId="18" xfId="0" applyNumberFormat="1" applyFont="1" applyBorder="1" applyAlignment="1">
      <alignment horizontal="left"/>
    </xf>
    <xf numFmtId="3" fontId="19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0" fontId="18" fillId="0" borderId="0" xfId="0" applyFont="1" applyAlignment="1">
      <alignment wrapText="1"/>
    </xf>
    <xf numFmtId="3" fontId="19" fillId="0" borderId="22" xfId="0" applyNumberFormat="1" applyFont="1" applyBorder="1" applyAlignment="1">
      <alignment horizontal="left"/>
    </xf>
    <xf numFmtId="9" fontId="15" fillId="0" borderId="0" xfId="2" applyFont="1" applyFill="1" applyBorder="1" applyAlignment="1"/>
    <xf numFmtId="0" fontId="18" fillId="0" borderId="23" xfId="0" applyFont="1" applyBorder="1" applyAlignment="1">
      <alignment horizontal="left" wrapText="1"/>
    </xf>
    <xf numFmtId="0" fontId="19" fillId="0" borderId="17" xfId="0" applyFont="1" applyBorder="1" applyAlignment="1">
      <alignment horizontal="left"/>
    </xf>
    <xf numFmtId="0" fontId="15" fillId="0" borderId="0" xfId="0" applyFont="1" applyAlignment="1">
      <alignment wrapText="1"/>
    </xf>
    <xf numFmtId="0" fontId="4" fillId="10" borderId="24" xfId="0" applyFont="1" applyFill="1" applyBorder="1" applyAlignment="1">
      <alignment horizontal="right"/>
    </xf>
    <xf numFmtId="0" fontId="17" fillId="10" borderId="17" xfId="0" applyFont="1" applyFill="1" applyBorder="1" applyAlignment="1">
      <alignment horizontal="left"/>
    </xf>
    <xf numFmtId="0" fontId="17" fillId="10" borderId="16" xfId="0" applyFont="1" applyFill="1" applyBorder="1" applyAlignment="1">
      <alignment horizontal="left"/>
    </xf>
    <xf numFmtId="3" fontId="17" fillId="10" borderId="18" xfId="0" applyNumberFormat="1" applyFont="1" applyFill="1" applyBorder="1" applyAlignment="1">
      <alignment horizontal="right"/>
    </xf>
    <xf numFmtId="3" fontId="17" fillId="2" borderId="0" xfId="0" applyNumberFormat="1" applyFont="1" applyFill="1" applyAlignment="1">
      <alignment horizontal="right"/>
    </xf>
    <xf numFmtId="3" fontId="17" fillId="10" borderId="22" xfId="0" applyNumberFormat="1" applyFont="1" applyFill="1" applyBorder="1" applyAlignment="1">
      <alignment horizontal="right"/>
    </xf>
    <xf numFmtId="3" fontId="17" fillId="10" borderId="18" xfId="0" applyNumberFormat="1" applyFont="1" applyFill="1" applyBorder="1" applyAlignment="1">
      <alignment horizontal="left"/>
    </xf>
    <xf numFmtId="3" fontId="17" fillId="0" borderId="0" xfId="0" applyNumberFormat="1" applyFont="1" applyAlignment="1">
      <alignment horizontal="left"/>
    </xf>
    <xf numFmtId="3" fontId="17" fillId="10" borderId="22" xfId="0" applyNumberFormat="1" applyFont="1" applyFill="1" applyBorder="1" applyAlignment="1">
      <alignment horizontal="left"/>
    </xf>
    <xf numFmtId="0" fontId="17" fillId="12" borderId="17" xfId="0" applyFont="1" applyFill="1" applyBorder="1" applyAlignment="1">
      <alignment horizontal="left"/>
    </xf>
    <xf numFmtId="0" fontId="17" fillId="12" borderId="16" xfId="0" applyFont="1" applyFill="1" applyBorder="1" applyAlignment="1">
      <alignment horizontal="left"/>
    </xf>
    <xf numFmtId="0" fontId="17" fillId="12" borderId="16" xfId="0" applyFont="1" applyFill="1" applyBorder="1" applyAlignment="1">
      <alignment horizontal="center"/>
    </xf>
    <xf numFmtId="3" fontId="17" fillId="12" borderId="16" xfId="0" applyNumberFormat="1" applyFont="1" applyFill="1" applyBorder="1" applyAlignment="1">
      <alignment horizontal="right"/>
    </xf>
    <xf numFmtId="3" fontId="17" fillId="12" borderId="18" xfId="0" applyNumberFormat="1" applyFont="1" applyFill="1" applyBorder="1" applyAlignment="1">
      <alignment horizontal="right"/>
    </xf>
    <xf numFmtId="3" fontId="17" fillId="12" borderId="22" xfId="0" applyNumberFormat="1" applyFont="1" applyFill="1" applyBorder="1" applyAlignment="1">
      <alignment horizontal="right"/>
    </xf>
    <xf numFmtId="3" fontId="17" fillId="12" borderId="18" xfId="0" applyNumberFormat="1" applyFont="1" applyFill="1" applyBorder="1" applyAlignment="1">
      <alignment horizontal="left"/>
    </xf>
    <xf numFmtId="3" fontId="16" fillId="0" borderId="0" xfId="0" applyNumberFormat="1" applyFont="1"/>
    <xf numFmtId="3" fontId="17" fillId="12" borderId="22" xfId="0" applyNumberFormat="1" applyFont="1" applyFill="1" applyBorder="1" applyAlignment="1">
      <alignment horizontal="left"/>
    </xf>
    <xf numFmtId="0" fontId="4" fillId="0" borderId="24" xfId="0" applyFont="1" applyBorder="1" applyAlignment="1">
      <alignment horizontal="right"/>
    </xf>
    <xf numFmtId="0" fontId="4" fillId="13" borderId="24" xfId="0" applyFont="1" applyFill="1" applyBorder="1" applyAlignment="1">
      <alignment horizontal="right"/>
    </xf>
    <xf numFmtId="0" fontId="19" fillId="13" borderId="17" xfId="0" applyFont="1" applyFill="1" applyBorder="1" applyAlignment="1">
      <alignment horizontal="left"/>
    </xf>
    <xf numFmtId="0" fontId="17" fillId="13" borderId="16" xfId="0" applyFont="1" applyFill="1" applyBorder="1" applyAlignment="1">
      <alignment horizontal="left"/>
    </xf>
    <xf numFmtId="0" fontId="19" fillId="13" borderId="16" xfId="0" applyFont="1" applyFill="1" applyBorder="1" applyAlignment="1">
      <alignment horizontal="center"/>
    </xf>
    <xf numFmtId="3" fontId="19" fillId="13" borderId="16" xfId="0" applyNumberFormat="1" applyFont="1" applyFill="1" applyBorder="1" applyAlignment="1">
      <alignment horizontal="right"/>
    </xf>
    <xf numFmtId="3" fontId="19" fillId="13" borderId="18" xfId="0" applyNumberFormat="1" applyFont="1" applyFill="1" applyBorder="1" applyAlignment="1">
      <alignment horizontal="right"/>
    </xf>
    <xf numFmtId="3" fontId="19" fillId="13" borderId="22" xfId="0" applyNumberFormat="1" applyFont="1" applyFill="1" applyBorder="1" applyAlignment="1">
      <alignment horizontal="right"/>
    </xf>
    <xf numFmtId="3" fontId="19" fillId="13" borderId="18" xfId="0" applyNumberFormat="1" applyFont="1" applyFill="1" applyBorder="1" applyAlignment="1">
      <alignment horizontal="left"/>
    </xf>
    <xf numFmtId="3" fontId="19" fillId="13" borderId="22" xfId="0" applyNumberFormat="1" applyFont="1" applyFill="1" applyBorder="1" applyAlignment="1">
      <alignment horizontal="left"/>
    </xf>
    <xf numFmtId="0" fontId="19" fillId="0" borderId="16" xfId="0" applyFont="1" applyBorder="1" applyAlignment="1">
      <alignment horizontal="left" wrapText="1"/>
    </xf>
    <xf numFmtId="3" fontId="19" fillId="13" borderId="16" xfId="0" applyNumberFormat="1" applyFont="1" applyFill="1" applyBorder="1" applyAlignment="1">
      <alignment horizontal="center"/>
    </xf>
    <xf numFmtId="0" fontId="9" fillId="3" borderId="17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3" fontId="9" fillId="3" borderId="16" xfId="0" applyNumberFormat="1" applyFont="1" applyFill="1" applyBorder="1" applyAlignment="1">
      <alignment horizontal="right"/>
    </xf>
    <xf numFmtId="3" fontId="9" fillId="3" borderId="18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3" borderId="22" xfId="0" applyNumberFormat="1" applyFont="1" applyFill="1" applyBorder="1" applyAlignment="1">
      <alignment horizontal="right"/>
    </xf>
    <xf numFmtId="3" fontId="9" fillId="3" borderId="18" xfId="0" applyNumberFormat="1" applyFont="1" applyFill="1" applyBorder="1" applyAlignment="1">
      <alignment horizontal="left"/>
    </xf>
    <xf numFmtId="3" fontId="9" fillId="0" borderId="0" xfId="0" applyNumberFormat="1" applyFont="1" applyAlignment="1">
      <alignment horizontal="left"/>
    </xf>
    <xf numFmtId="3" fontId="9" fillId="3" borderId="22" xfId="0" applyNumberFormat="1" applyFont="1" applyFill="1" applyBorder="1" applyAlignment="1">
      <alignment horizontal="left"/>
    </xf>
    <xf numFmtId="0" fontId="20" fillId="0" borderId="25" xfId="0" applyFont="1" applyBorder="1" applyAlignment="1">
      <alignment horizontal="left"/>
    </xf>
    <xf numFmtId="0" fontId="9" fillId="9" borderId="16" xfId="0" applyFont="1" applyFill="1" applyBorder="1" applyAlignment="1">
      <alignment horizontal="right"/>
    </xf>
    <xf numFmtId="0" fontId="9" fillId="9" borderId="26" xfId="0" applyFont="1" applyFill="1" applyBorder="1" applyAlignment="1">
      <alignment horizontal="left"/>
    </xf>
    <xf numFmtId="0" fontId="9" fillId="9" borderId="27" xfId="0" applyFont="1" applyFill="1" applyBorder="1" applyAlignment="1">
      <alignment horizontal="left"/>
    </xf>
    <xf numFmtId="0" fontId="9" fillId="9" borderId="27" xfId="0" applyFont="1" applyFill="1" applyBorder="1" applyAlignment="1">
      <alignment horizontal="center"/>
    </xf>
    <xf numFmtId="3" fontId="9" fillId="9" borderId="27" xfId="0" applyNumberFormat="1" applyFont="1" applyFill="1" applyBorder="1" applyAlignment="1">
      <alignment horizontal="right"/>
    </xf>
    <xf numFmtId="3" fontId="9" fillId="9" borderId="28" xfId="0" applyNumberFormat="1" applyFont="1" applyFill="1" applyBorder="1" applyAlignment="1">
      <alignment horizontal="right"/>
    </xf>
    <xf numFmtId="3" fontId="9" fillId="9" borderId="29" xfId="0" applyNumberFormat="1" applyFont="1" applyFill="1" applyBorder="1" applyAlignment="1">
      <alignment horizontal="right"/>
    </xf>
    <xf numFmtId="3" fontId="9" fillId="9" borderId="28" xfId="0" applyNumberFormat="1" applyFont="1" applyFill="1" applyBorder="1" applyAlignment="1">
      <alignment horizontal="left"/>
    </xf>
    <xf numFmtId="3" fontId="9" fillId="9" borderId="29" xfId="0" applyNumberFormat="1" applyFont="1" applyFill="1" applyBorder="1" applyAlignment="1">
      <alignment horizontal="left"/>
    </xf>
    <xf numFmtId="0" fontId="0" fillId="0" borderId="24" xfId="0" applyBorder="1" applyAlignment="1">
      <alignment horizontal="right"/>
    </xf>
    <xf numFmtId="0" fontId="19" fillId="0" borderId="24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right"/>
    </xf>
    <xf numFmtId="3" fontId="19" fillId="0" borderId="23" xfId="0" applyNumberFormat="1" applyFont="1" applyBorder="1" applyAlignment="1">
      <alignment horizontal="right"/>
    </xf>
    <xf numFmtId="3" fontId="19" fillId="0" borderId="30" xfId="0" applyNumberFormat="1" applyFont="1" applyBorder="1" applyAlignment="1">
      <alignment horizontal="right"/>
    </xf>
    <xf numFmtId="3" fontId="19" fillId="0" borderId="23" xfId="0" applyNumberFormat="1" applyFont="1" applyBorder="1" applyAlignment="1">
      <alignment horizontal="left"/>
    </xf>
    <xf numFmtId="3" fontId="19" fillId="0" borderId="24" xfId="0" applyNumberFormat="1" applyFont="1" applyBorder="1" applyAlignment="1">
      <alignment horizontal="left"/>
    </xf>
    <xf numFmtId="9" fontId="21" fillId="0" borderId="0" xfId="2" applyFont="1" applyBorder="1" applyAlignment="1"/>
    <xf numFmtId="9" fontId="16" fillId="0" borderId="0" xfId="2" applyFont="1" applyBorder="1" applyAlignment="1"/>
    <xf numFmtId="3" fontId="9" fillId="3" borderId="17" xfId="0" applyNumberFormat="1" applyFont="1" applyFill="1" applyBorder="1" applyAlignment="1">
      <alignment horizontal="left"/>
    </xf>
    <xf numFmtId="0" fontId="17" fillId="10" borderId="17" xfId="0" applyFont="1" applyFill="1" applyBorder="1" applyAlignment="1">
      <alignment horizontal="right"/>
    </xf>
    <xf numFmtId="0" fontId="19" fillId="13" borderId="17" xfId="0" applyFont="1" applyFill="1" applyBorder="1" applyAlignment="1">
      <alignment horizontal="right"/>
    </xf>
    <xf numFmtId="0" fontId="17" fillId="10" borderId="24" xfId="0" applyFont="1" applyFill="1" applyBorder="1" applyAlignment="1">
      <alignment horizontal="left"/>
    </xf>
    <xf numFmtId="0" fontId="17" fillId="10" borderId="0" xfId="0" applyFont="1" applyFill="1" applyAlignment="1">
      <alignment horizontal="left"/>
    </xf>
    <xf numFmtId="0" fontId="17" fillId="10" borderId="0" xfId="0" applyFont="1" applyFill="1" applyAlignment="1">
      <alignment horizontal="center"/>
    </xf>
    <xf numFmtId="3" fontId="17" fillId="10" borderId="0" xfId="0" applyNumberFormat="1" applyFont="1" applyFill="1" applyAlignment="1">
      <alignment horizontal="right"/>
    </xf>
    <xf numFmtId="3" fontId="17" fillId="10" borderId="17" xfId="0" applyNumberFormat="1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19" fillId="11" borderId="24" xfId="0" applyFont="1" applyFill="1" applyBorder="1" applyAlignment="1">
      <alignment horizontal="left"/>
    </xf>
    <xf numFmtId="0" fontId="23" fillId="0" borderId="0" xfId="0" applyFont="1" applyAlignment="1">
      <alignment wrapText="1"/>
    </xf>
    <xf numFmtId="9" fontId="15" fillId="0" borderId="0" xfId="2" applyFont="1" applyBorder="1" applyAlignment="1"/>
    <xf numFmtId="0" fontId="19" fillId="0" borderId="31" xfId="0" applyFont="1" applyBorder="1" applyAlignment="1">
      <alignment horizontal="center"/>
    </xf>
    <xf numFmtId="9" fontId="24" fillId="0" borderId="0" xfId="2" applyFont="1" applyFill="1" applyBorder="1" applyAlignment="1"/>
    <xf numFmtId="9" fontId="22" fillId="0" borderId="0" xfId="2" applyFont="1" applyFill="1" applyBorder="1" applyAlignment="1"/>
    <xf numFmtId="3" fontId="19" fillId="0" borderId="28" xfId="0" applyNumberFormat="1" applyFont="1" applyBorder="1" applyAlignment="1">
      <alignment horizontal="left"/>
    </xf>
    <xf numFmtId="0" fontId="19" fillId="13" borderId="26" xfId="0" applyFont="1" applyFill="1" applyBorder="1" applyAlignment="1">
      <alignment horizontal="right"/>
    </xf>
    <xf numFmtId="0" fontId="19" fillId="13" borderId="26" xfId="0" applyFont="1" applyFill="1" applyBorder="1" applyAlignment="1">
      <alignment horizontal="left"/>
    </xf>
    <xf numFmtId="0" fontId="17" fillId="13" borderId="27" xfId="0" applyFont="1" applyFill="1" applyBorder="1" applyAlignment="1">
      <alignment horizontal="left"/>
    </xf>
    <xf numFmtId="0" fontId="19" fillId="13" borderId="27" xfId="0" applyFont="1" applyFill="1" applyBorder="1" applyAlignment="1">
      <alignment horizontal="center"/>
    </xf>
    <xf numFmtId="3" fontId="19" fillId="13" borderId="27" xfId="0" applyNumberFormat="1" applyFont="1" applyFill="1" applyBorder="1" applyAlignment="1">
      <alignment horizontal="right"/>
    </xf>
    <xf numFmtId="3" fontId="19" fillId="13" borderId="28" xfId="0" applyNumberFormat="1" applyFont="1" applyFill="1" applyBorder="1" applyAlignment="1">
      <alignment horizontal="right"/>
    </xf>
    <xf numFmtId="3" fontId="19" fillId="13" borderId="29" xfId="0" applyNumberFormat="1" applyFont="1" applyFill="1" applyBorder="1" applyAlignment="1">
      <alignment horizontal="right"/>
    </xf>
    <xf numFmtId="3" fontId="19" fillId="13" borderId="28" xfId="0" applyNumberFormat="1" applyFont="1" applyFill="1" applyBorder="1" applyAlignment="1">
      <alignment horizontal="left"/>
    </xf>
    <xf numFmtId="3" fontId="19" fillId="13" borderId="29" xfId="0" applyNumberFormat="1" applyFont="1" applyFill="1" applyBorder="1" applyAlignment="1">
      <alignment horizontal="left"/>
    </xf>
    <xf numFmtId="3" fontId="19" fillId="0" borderId="22" xfId="0" applyNumberFormat="1" applyFont="1" applyBorder="1" applyAlignment="1">
      <alignment horizontal="right"/>
    </xf>
    <xf numFmtId="3" fontId="19" fillId="13" borderId="27" xfId="0" applyNumberFormat="1" applyFont="1" applyFill="1" applyBorder="1" applyAlignment="1">
      <alignment horizontal="center"/>
    </xf>
    <xf numFmtId="3" fontId="19" fillId="2" borderId="0" xfId="0" applyNumberFormat="1" applyFont="1" applyFill="1" applyAlignment="1">
      <alignment horizontal="left"/>
    </xf>
    <xf numFmtId="0" fontId="19" fillId="13" borderId="5" xfId="0" applyFont="1" applyFill="1" applyBorder="1" applyAlignment="1">
      <alignment horizontal="right"/>
    </xf>
    <xf numFmtId="0" fontId="9" fillId="6" borderId="5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center"/>
    </xf>
    <xf numFmtId="3" fontId="9" fillId="6" borderId="6" xfId="0" applyNumberFormat="1" applyFont="1" applyFill="1" applyBorder="1" applyAlignment="1">
      <alignment horizontal="center"/>
    </xf>
    <xf numFmtId="3" fontId="9" fillId="6" borderId="7" xfId="0" applyNumberFormat="1" applyFont="1" applyFill="1" applyBorder="1" applyAlignment="1">
      <alignment horizontal="right"/>
    </xf>
    <xf numFmtId="3" fontId="9" fillId="6" borderId="7" xfId="0" applyNumberFormat="1" applyFont="1" applyFill="1" applyBorder="1" applyAlignment="1">
      <alignment horizontal="left"/>
    </xf>
    <xf numFmtId="3" fontId="9" fillId="6" borderId="12" xfId="0" applyNumberFormat="1" applyFont="1" applyFill="1" applyBorder="1" applyAlignment="1">
      <alignment horizontal="left"/>
    </xf>
    <xf numFmtId="0" fontId="23" fillId="0" borderId="24" xfId="0" applyFont="1" applyBorder="1" applyAlignment="1">
      <alignment horizontal="right"/>
    </xf>
    <xf numFmtId="3" fontId="19" fillId="0" borderId="0" xfId="0" applyNumberFormat="1" applyFont="1" applyAlignment="1">
      <alignment horizontal="center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center"/>
    </xf>
    <xf numFmtId="3" fontId="9" fillId="6" borderId="9" xfId="0" applyNumberFormat="1" applyFont="1" applyFill="1" applyBorder="1" applyAlignment="1">
      <alignment horizontal="center"/>
    </xf>
    <xf numFmtId="3" fontId="9" fillId="6" borderId="10" xfId="0" applyNumberFormat="1" applyFont="1" applyFill="1" applyBorder="1" applyAlignment="1">
      <alignment horizontal="right"/>
    </xf>
    <xf numFmtId="3" fontId="9" fillId="6" borderId="10" xfId="0" applyNumberFormat="1" applyFont="1" applyFill="1" applyBorder="1" applyAlignment="1">
      <alignment horizontal="left"/>
    </xf>
    <xf numFmtId="0" fontId="23" fillId="0" borderId="5" xfId="0" applyFont="1" applyBorder="1" applyAlignment="1">
      <alignment horizontal="right"/>
    </xf>
    <xf numFmtId="0" fontId="19" fillId="0" borderId="5" xfId="0" applyFont="1" applyBorder="1" applyAlignment="1">
      <alignment horizontal="left"/>
    </xf>
    <xf numFmtId="9" fontId="19" fillId="0" borderId="7" xfId="2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9" fontId="19" fillId="0" borderId="7" xfId="2" applyFont="1" applyFill="1" applyBorder="1" applyAlignment="1">
      <alignment horizontal="left"/>
    </xf>
    <xf numFmtId="0" fontId="9" fillId="6" borderId="32" xfId="0" applyFont="1" applyFill="1" applyBorder="1" applyAlignment="1">
      <alignment horizontal="left"/>
    </xf>
    <xf numFmtId="0" fontId="0" fillId="6" borderId="24" xfId="0" applyFill="1" applyBorder="1"/>
    <xf numFmtId="0" fontId="5" fillId="6" borderId="0" xfId="0" applyFont="1" applyFill="1" applyAlignment="1">
      <alignment horizontal="center"/>
    </xf>
    <xf numFmtId="9" fontId="5" fillId="6" borderId="0" xfId="2" applyFont="1" applyFill="1" applyBorder="1" applyAlignment="1">
      <alignment horizontal="center"/>
    </xf>
    <xf numFmtId="3" fontId="5" fillId="6" borderId="23" xfId="0" applyNumberFormat="1" applyFont="1" applyFill="1" applyBorder="1"/>
    <xf numFmtId="3" fontId="5" fillId="2" borderId="0" xfId="0" applyNumberFormat="1" applyFont="1" applyFill="1"/>
    <xf numFmtId="3" fontId="5" fillId="0" borderId="0" xfId="0" applyNumberFormat="1" applyFont="1"/>
    <xf numFmtId="9" fontId="15" fillId="0" borderId="0" xfId="0" applyNumberFormat="1" applyFont="1"/>
    <xf numFmtId="9" fontId="16" fillId="0" borderId="0" xfId="0" applyNumberFormat="1" applyFont="1"/>
    <xf numFmtId="0" fontId="0" fillId="0" borderId="24" xfId="0" applyBorder="1"/>
    <xf numFmtId="9" fontId="4" fillId="11" borderId="23" xfId="2" applyFont="1" applyFill="1" applyBorder="1" applyAlignment="1"/>
    <xf numFmtId="9" fontId="4" fillId="0" borderId="23" xfId="2" applyFont="1" applyFill="1" applyBorder="1" applyAlignment="1"/>
    <xf numFmtId="0" fontId="25" fillId="6" borderId="5" xfId="0" applyFont="1" applyFill="1" applyBorder="1" applyAlignment="1">
      <alignment horizontal="center" wrapText="1"/>
    </xf>
    <xf numFmtId="0" fontId="25" fillId="6" borderId="6" xfId="0" applyFont="1" applyFill="1" applyBorder="1" applyAlignment="1">
      <alignment horizontal="center" wrapText="1"/>
    </xf>
    <xf numFmtId="3" fontId="25" fillId="6" borderId="6" xfId="0" applyNumberFormat="1" applyFont="1" applyFill="1" applyBorder="1" applyAlignment="1">
      <alignment horizontal="center" wrapText="1"/>
    </xf>
    <xf numFmtId="3" fontId="25" fillId="6" borderId="7" xfId="0" applyNumberFormat="1" applyFont="1" applyFill="1" applyBorder="1" applyAlignment="1">
      <alignment horizontal="right" wrapText="1"/>
    </xf>
    <xf numFmtId="3" fontId="25" fillId="2" borderId="0" xfId="0" applyNumberFormat="1" applyFont="1" applyFill="1" applyAlignment="1">
      <alignment horizontal="right" wrapText="1"/>
    </xf>
    <xf numFmtId="3" fontId="25" fillId="6" borderId="7" xfId="0" applyNumberFormat="1" applyFont="1" applyFill="1" applyBorder="1" applyAlignment="1">
      <alignment horizontal="center" wrapText="1"/>
    </xf>
    <xf numFmtId="3" fontId="25" fillId="0" borderId="0" xfId="0" applyNumberFormat="1" applyFont="1" applyAlignment="1">
      <alignment horizontal="center" wrapText="1"/>
    </xf>
    <xf numFmtId="165" fontId="26" fillId="0" borderId="0" xfId="1" applyNumberFormat="1" applyFont="1" applyAlignment="1"/>
    <xf numFmtId="165" fontId="26" fillId="2" borderId="0" xfId="1" applyNumberFormat="1" applyFont="1" applyFill="1" applyBorder="1" applyAlignment="1"/>
    <xf numFmtId="165" fontId="26" fillId="0" borderId="0" xfId="1" applyNumberFormat="1" applyFont="1" applyFill="1" applyBorder="1" applyAlignment="1"/>
    <xf numFmtId="9" fontId="26" fillId="0" borderId="0" xfId="2" applyFont="1" applyAlignment="1"/>
    <xf numFmtId="0" fontId="25" fillId="6" borderId="12" xfId="0" applyFont="1" applyFill="1" applyBorder="1" applyAlignment="1">
      <alignment horizontal="center" wrapText="1"/>
    </xf>
    <xf numFmtId="9" fontId="25" fillId="6" borderId="12" xfId="2" applyFont="1" applyFill="1" applyBorder="1" applyAlignment="1">
      <alignment horizontal="center" wrapText="1"/>
    </xf>
    <xf numFmtId="9" fontId="0" fillId="0" borderId="0" xfId="2" applyFont="1" applyAlignment="1"/>
    <xf numFmtId="165" fontId="27" fillId="0" borderId="0" xfId="1" applyNumberFormat="1" applyFont="1" applyAlignment="1"/>
    <xf numFmtId="0" fontId="19" fillId="0" borderId="6" xfId="0" applyFont="1" applyBorder="1" applyAlignment="1">
      <alignment horizontal="right"/>
    </xf>
    <xf numFmtId="0" fontId="0" fillId="0" borderId="33" xfId="0" applyBorder="1" applyAlignment="1">
      <alignment horizontal="right"/>
    </xf>
    <xf numFmtId="0" fontId="2" fillId="8" borderId="11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9C0006"/>
      </font>
    </dxf>
    <dxf>
      <font>
        <u val="none"/>
        <color rgb="FFFF0000"/>
      </font>
    </dxf>
    <dxf>
      <font>
        <color rgb="FF0070C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38" Type="http://schemas.openxmlformats.org/officeDocument/2006/relationships/externalLink" Target="externalLinks/externalLink137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73.xml"/><Relationship Id="rId128" Type="http://schemas.openxmlformats.org/officeDocument/2006/relationships/externalLink" Target="externalLinks/externalLink127.xml"/><Relationship Id="rId149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50" Type="http://schemas.openxmlformats.org/officeDocument/2006/relationships/styles" Target="styles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45" Type="http://schemas.openxmlformats.org/officeDocument/2006/relationships/externalLink" Target="externalLinks/externalLink14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51" Type="http://schemas.openxmlformats.org/officeDocument/2006/relationships/sharedStrings" Target="sharedStrings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externalLink" Target="externalLinks/externalLink140.xml"/><Relationship Id="rId146" Type="http://schemas.openxmlformats.org/officeDocument/2006/relationships/externalLink" Target="externalLinks/externalLink14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52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26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6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44" Type="http://schemas.openxmlformats.org/officeDocument/2006/relationships/externalLink" Target="externalLinks/externalLink143.xml"/><Relationship Id="rId90" Type="http://schemas.openxmlformats.org/officeDocument/2006/relationships/externalLink" Target="externalLinks/externalLink89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C:/Documents%20and%20Settings/Administrateur/Bureau/nadege2/Kit%20Gestion%20MSF/4%20-%20Budget/1%20-%20Matrice/Francais/Capitale.xls?8AFF8D6E" TargetMode="External"/><Relationship Id="rId1" Type="http://schemas.openxmlformats.org/officeDocument/2006/relationships/externalLinkPath" Target="file:///8AFF8D6E/Capita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Documents%20and%20Settings/Administrateur/Bureau/nadege2/Kit%20Gestion%20MSF/4%20-%20Budget/1%20-%20Matrice/Francais/Capitale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Dptadmincoordo/shared%20doc/GRET%20HQ/montage%20de%20projets/Budget_et_co&#195;&#187;t_de_revient_09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DD%20SALAIRES%20SAMPWE%202007%2001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r/s/G/Mes%20documents/Catherine/Admin%20de%20Base/A-BUDGETS/Suivis%20Budg&#233;taires/2008/02/Journal%20F&#233;vrier%2008%20mahag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lima/AppData/Local/Temp/Rar$DI13.664/20140425%20-%20RUSH%20-%20CCP%20%20ALIMA%20RDC/DOCUME~1/ADMIN/LOCALS~1/Temp/Rar$DI00.243/Suivi%20budg&#233;taire%20Indo%2030%20juin%2006_V3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TRAVAIL/Bureau/BASES%20SALAIRE/1.%20Base%20de%20donn&#233;es%20staff%20ACF%20MA/BO%20Staff%20Database%20-%2002%202006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Vhr/grp_hr/HR%20Database/2006/2006%2004/KH%20HR%20database%202006%2004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sions/BANGLADESH/Programmes/proposals/1011%20-%20LEDA%20II/Version%20Interne/Financier/101208%20-%20LEDA%20II%20ECHO%20Budget%20VF2%20intern.xls" TargetMode="External"/></Relationships>
</file>

<file path=xl/externalLinks/_rels/externalLink107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Documents%20and%20Settings/Souade/Bureau/Caisse%20aout%2010%20Ndilyam/Documents%20and%20Settings/ACF/Local%20Settings/Temp/Documents%20and%20Settings/ACF/Mes%20documents/ADMIN/RH%20nationales/Salaires/Octobre/N'Djamena/salary%20payment-May%2007%20KA%20Test%20new.xls?303291AA" TargetMode="External"/><Relationship Id="rId1" Type="http://schemas.openxmlformats.org/officeDocument/2006/relationships/externalLinkPath" Target="file:///303291AA/salary%20payment-May%2007%20KA%20Test%20new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1CD0C25E/salary%20payment-May%2007%20KA%20Test%20new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H:/DOCUME~1/Mission/LOCALS~1/Temp/7zO168.tmp/757%20SDC%20%20Budget%20follow%20up%2021-10-09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H:/00MissionBAN/ADM/E-FINANCE%20&amp;%20PROJECTS/05-BFU+OFU+LFU+Global/11-Nov/789/BFU%20789%20%20RA+JL+JM.xlsx?C7C3FDDC" TargetMode="External"/><Relationship Id="rId1" Type="http://schemas.openxmlformats.org/officeDocument/2006/relationships/externalLinkPath" Target="file:///C7C3FDDC/BFU%20789%20%20RA+JL+JM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Users/ACF/AppData/Local/Microsoft/Windows/Temporary%20Internet%20Files/Content.Outlook/LBA27J45/.ptmp597677/2013%2005%2015_PAP_A1P-%20VF%20%20KN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Documents%20and%20Settings/Admin/My%20Documents/Jo%20OF/Abyei/Finance/Salaries/Abyei%20Salary.xls" TargetMode="External"/></Relationships>
</file>

<file path=xl/externalLinks/_rels/externalLink11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C:/FINANCE%20COO%20ASSISTANT%20DOCS/BUDGETS%20AND%20BFUs/EC%201205/BFu%201205%20ECHO%20AUGUST%202014%2025092014%20AM.xlsx?63F37BBF" TargetMode="External"/><Relationship Id="rId1" Type="http://schemas.openxmlformats.org/officeDocument/2006/relationships/externalLinkPath" Target="file:///63F37BBF/BFu%201205%20ECHO%20AUGUST%202014%2025092014%20AM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340D463F/BFu%201205%20ECHO%20AUGUST%202014%2025092014%20AM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shaff/Downloads/SIDA%20IV%20RRM_Proposal%20internal%20budget_V10%20table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Local%20Settings/Temporary%20Internet%20Files/OLK96/PLAN%20FI%20EXPAT%202006%20new%20format%20NEPAL%2018102006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Documents%20and%20Settings/Association/Bureau/Helene/Logistic%20MAT%20270609/11%20-%20Monthly%20pack%20log/Pack%20log%20Bangladesh%200907/Purchase%20chronogram%20BAN%20090725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OLFICHIERS/Solidarites/Documents%20and%20Settings/Association/Bureau/Helene/Logistic%20MAT%20270609/11%20-%20Monthly%20pack%20log/Pack%20log%20Bangladesh%200907/Purchase%20chronogram%20BAN%20090725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Mes%20documents/Users/dell%20mali/AppData/Local/Temp/Temp1_250608_CCP%20Mali.zip/DOCUME~1/ADMINI~1/LOCALS~1/Temp/R&#233;pertoire%20temporaire%201%20po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DOCUME~1/Mission/LOCALS~1/Temp/7zO3C.tmp/budget%20OFDA%202007%20ELD_Nyala_20070510%20modif%20ALE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3268DF4/BFU%20789%20%20RA+JL+JM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dminKit/kitcompt/Missions/WINDOWS/TEMP/MULTIBUD/CHANGE96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Desktop/ADMIN%20DARFUR/02.%20FINANCE/01.%20BUDGET/Z2/2008/07%2008/Salary%20increase%20impact/HR%20Database%20ACF%20JA%202008%2002%20with%20increase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Local%20Settings/Temp/XX%20PlanFinFunct%202010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C:/Desk%20Urgence/Logistique/Chantier%20IOF%20Follow%20Up/IOF%20FollowUp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cta/Local%20Settings/Temp/Pr&#233;paration%20Z1%202010/draft/XX%20PlanFinStaff%202010%20DRAFT%20AVEC%20recap%20par%20base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Solfichiers/solidarites/DOCUME~1/Soudan/LOCALS~1/Temp/7zOC9.tmp/RPF%20ECHO%20514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Missions/TCHAD/Gestion/Suivi%20Budg&#233;taires/Suivi%20Budg&#233;taire%20660%20TCH%20291008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Mes%20documents/SOL/82_Admin%20support/Documentation_about_budgets/563%20ECHO/V3-Finale/Construction%20Budgets%20lines%20EC%20Global%20Plan%20MUH%202007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DOCUME~1/Mission/LOCALS~1/Temp/7zO25.tmp/Gestion/Suivi%20budg&#233;taire/2008/SUD%20SOUDAN%20-%20Suivis%20Budg&#233;taires%20-%20101207%20M%20en%20cours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Mes%20documents/ADMIN/Gestion/Proposals/mairie%20de%20paris/Mairie%20de%20Paris%20Budget%20Jonglei%20W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lima/Desktop/Tech/Goz%20Beida%20water%20and%20sanitation%20projects/Djabal%20Equipment%20list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r/s/G/TEK%20ADM%20ASSIST/Accounts/Cashbook/2014/12182014%20CASHBOOK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Mission/Bureau/BUDGET%20ECHO/Mes%20documents/ADMIN/Accountancy/Accountancy%20books/2008/08%202008/Malakal/IMPORT%2008%20CASHBOX%20AND%20BANK%20V10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esdocs/Mes%20documents/10%20OUTILS%20DE%20GESTION/BUDGET%20FOLLOW%20UPS/2009%2004/Version%20Coordination/Version%20pour%20HQ/BF%20PHDP%20582%20200904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esdocs/Mes%20documents/8.BFU%20&amp;%20AB/BUDGET%20FOLLOW%20UPS/2009%2010/Saighan/091015_BFU%20733%200910_CM%20updated%2028-10%20Wahab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ocuments%20and%20Settings/teufeil/Local%20Settings/Temporary%20Internet%20Files/OLK97/PVD%20BUDGET%20-%20final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OLFICHIERS/Solidarites/Documents%20and%20Settings/teufeil/Local%20Settings/Temporary%20Internet%20Files/OLK97/PVD%20BUDGET%20-%20final.xls" TargetMode="External"/></Relationships>
</file>

<file path=xl/externalLinks/_rels/externalLink13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H:/00MissionBAN/ADM/E-FINANCE%20&amp;%20PROJECTS/05-BFU+OFU+LFU+Global/11-Nov/840/BFU%20840%2020101203%20(for%20IR).xlsx?1F5F55CC" TargetMode="External"/><Relationship Id="rId1" Type="http://schemas.openxmlformats.org/officeDocument/2006/relationships/externalLinkPath" Target="file:///1F5F55CC/BFU%20840%2020101203%20(for%20IR)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/9933455D/BFU%20840%2020101203%20(for%20IR)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Documents%20and%20Settings/mission/Bureau/AUTRES%20PROJETS/Projet%20INTERNE/Historique/Budget%20SO3%20VI%202%20propositions/SIDR%20SO3%20%20Budget%20VERSION%20INTERNE%20Proposition%20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olfichiers/solidarites/Documents%20and%20Settings/mission/Bureau/AUTRES%20PROJETS/Projet%20INTERNE/Historique/Budget%20SO3%20VI%202%20propositions/SIDR%20SO3%20%20Budget%20VERSION%20INTERNE%20Proposition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SU%20-%20BFU%20-%201012%20-%2003%2013%20-%202013%2005%2013%20+%20AV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Bureau/Draft%20Budget%20nut%20Ouest_12%20mois%20111024_US_Jules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H:/DOCUME~1/rodicq/LOCALS~1/Temp/7zO45.tmp/Prepa%20FD6%20Shatkhira+LN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r/s/G/Mission%20BAN/HoM/Annexe%201%20et%202/2014/01%202014/PROG2013%20-%20BGD%20Annex%202%20-%20External%20Support%202014%20RD%20ok%20Adm%20Coord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SUSU-PC/Docs/1%20MissionMYA/04-Finance/03-BFU/2011/05/891/BFU%20EC891%20(format)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Documents%20and%20Settings/Mission/Bureau/Sud%20Soudan%20Budget%20Version%20globaleVM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GMCA/GESTION%20MISSION/A.Burkina%20Faso/Budgets/A1%20-%20ECHO/A1A/Amendment/SUIVI%20BUD%20A1A%20PROJECTION%20AMENDEMENT%20V10%202%20du%2021%2011%20ok%20desk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esktop/BUDGET_TEMBO_PEC_VACCI_ROUGEOLE_4%20SEP%202013.xls" TargetMode="External"/></Relationships>
</file>

<file path=xl/externalLinks/_rels/externalLink14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/.shortcut-targets-by-id/0B_nandxHTEmwTlRCb2RNU0xSME0/0406-FIN-TD/2021/01.PROPALE/GIVEWELL/TD%20BUDGET%20GIVEWELL_2021_V1_VF.xlsx" TargetMode="External"/><Relationship Id="rId1" Type="http://schemas.openxmlformats.org/officeDocument/2006/relationships/externalLinkPath" Target="file:///G:/.shortcut-targets-by-id/0B_nandxHTEmwTlRCb2RNU0xSME0/0406-FIN-TD/2021/01.PROPALE/GIVEWELL/TD%20BUDGET%20GIVEWELL_2021_V1_VF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Nestor/Fin/Documents%20and%20Settings/SVZ/Desktop/Reviewed%20budgets/2012/Revised%20budget%20tool/New%20Budget%20Files/Budget%20Follow%20Up%20Liberia%20-%20April%2020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OFIRH-ALIMA-RDC/Documents/COFIRH%20RDC/2014/07.%20RIPOSTES%20&amp;%20EXPLOS/Suivi%20ripos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DMIN%20CO%20TCHAD/FINANCES/Plans%20fi/PFI%202009/TD%20PF%20staff%202009%2022%2009%20%2009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Tosave/FP/ALO/PLAN%20FI%20EQ%20SOUDAN%202007%200703151%20AL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DMINISTRATION%20DARFUR/HUMAN%20RESSOURCES/1-SUDANESE%20EMPLOYEES/1-BasesMonthlyDATABASE/2005%2010/Staff%20database%20NY%20-October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EE94FD4/Capita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DMINISTRATION%20DARFUR/FINANCE/BUDGET/A1%20ECHO/A1W/ADMINISTRATION%20DARFUR/HUMAN%20RESSOURCES/1-SUDANESE%20EMPLOYEES/1-BasesMonthlyDATABASE/2005%2010/Staff%20database%20NY%20-October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r/s/G/Documents%20and%20Settings/mission/Local%20Settings/Temporary%20Internet%20Files/Content.Outlook/2HYTMSW5/DOCUME~1/ADMIN/LOCALS~1/Temp/Rar$DI00.243/Suivi%20budg&#233;taire%20Indo%2030%20juin%2006_V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dministration/03_HR/2.Staff%20Data%20Base%20El%20Fasher/06%2011%20NOVEMBER%2006/New%20EFStaffData%20Base%20November%2020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DMINISTRATION%20DARFUR/03.%20HUMAN%20RESSOURCES/1.%20SUDANESE%20EMPLOYEES/1.%20DATABASES/2007/EFStaffData%20Base-%20june-%202007%20DE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Bureau/STOCK%20FUEL%20WATSAN%20ECHO531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C:/Projet%20Goma%20Sida/A2%20MDM%20Comptabilit&#233;/Ann&#233;e%202008/Envoie%20&#224;%20Kinshasa/COMPTA%20Mars%202008%20OK.xls?9558D887" TargetMode="External"/><Relationship Id="rId1" Type="http://schemas.openxmlformats.org/officeDocument/2006/relationships/externalLinkPath" Target="file:///9558D887/COMPTA%20Mars%202008%20OK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6CBBE9F8/COMPTA%20Mars%202008%20O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evi/Local%20Settings/Temp/@Yann/MSF/Capital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MULTIBUD/TRES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C:/Docs%20Kal&#233;mie/DEVIS/DEVIS%20de%20tous%20les%20ouvrag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es%20documents/COORDO%20RH/E%20-%20Admin%20autre%20que%20RH/BUDGETS/Propal%20OFDA%2008%20SHA/HR%20part%20-%20budget%20OFDA%202007%20SHA%2019052007.xls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192.168.0.217/backup%20(w)/DOCUME~1/Kiki/LOCALS~1/Temp/notesE1EF34/Copy%20of%20CSC_NP_RCHCME_1_20071113.xls?CBE5242E" TargetMode="External"/><Relationship Id="rId1" Type="http://schemas.openxmlformats.org/officeDocument/2006/relationships/externalLinkPath" Target="file:///CBE5242E/Copy%20of%20CSC_NP_RCHCME_1_2007111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7A938DE/Copy%20of%20CSC_NP_RCHCME_1_2007111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dministration/HR/Database/2007%20DATABASE%20EF/07%2006%20June%2007/EFStaffData%20Base-%20june-%202007%20DE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MissionKEN%20(Jonce)/Accounting/KENYA%20SOMALIA/1.%20Base%20Nairobi/1.%20Journal%20de%20caisse/import%20SAGA%20KENYA%20NAI%20mar07%20(4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OLFICHIERS/Solidarites/MissionKEN%20(Jonce)/Accounting/KENYA%20SOMALIA/1.%20Base%20Nairobi/1.%20Journal%20de%20caisse/import%20SAGA%20KENYA%20NAI%20mar07%20(4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CF/Manuel%20gestionnaires/Budget%20structure/Budget%202009/Copie%20de%20bud%202009%20-%20Volume%20assumpt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r/s/F/Projet%20Outils%20pour%20les%20missions%20internationales/Documents%20de%20travail%20(Ateliers)/RH/Staff%20national/Gestion%20du%20personnel/Outils/Gestion%20&amp;%20paiement%20des%20salaires/database%20local%20staff%20V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y%20Documents/00-Docs%20Teknaf/02-Logistic/2.%20Devis/BOQ%20TW/100503%20-%20Tecknaf%20PRM%20Budget%20final%20draf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r/s/G/Documents%20and%20Settings/assistgest3/Local%20Settings/Temporary%20Internet%20Files/Content.Outlook/KDCOFAPB/05142013%20BAN%20Proposal%20PRM%204%20TEK+AJ+%20RAju.xls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H:/Documents%20and%20Settings/Admin%20Deputy/Desktop/0910%20BFU%20with%20new%20activities/BFU%20807%20101001%20JM%20test+kh.xls?D05BAD6B" TargetMode="External"/><Relationship Id="rId1" Type="http://schemas.openxmlformats.org/officeDocument/2006/relationships/externalLinkPath" Target="file:///D05BAD6B/BFU%20807%20101001%20JM%20test+k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Mission%20KEN%20(Back%20up%20only)/Accounting/1.%20KENYA%20SOMALIA/1.%20Base%20Nairobi/1.%20Journal%20de%20caisse/import%20SAGA%20KENYA%20NAI%20APRIL%2008%20(26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090F95F8/BFU%20807%20101001%20JM%20test+kh.xls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C:/Anne-Lise/00-Docs/1%20MissionMYA/04-Finance/03-BFU/2014/05-%20May/BFU%20DANIDA%201057%20DZ%20CHIN%20MAY%202014%20viewed%20COADM.xlsx?F5E61E91" TargetMode="External"/><Relationship Id="rId1" Type="http://schemas.openxmlformats.org/officeDocument/2006/relationships/externalLinkPath" Target="file:///F5E61E91/BFU%20DANIDA%201057%20DZ%20CHIN%20MAY%202014%20viewed%20COAD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42E564A/BFU%20DANIDA%201057%20DZ%20CHIN%20MAY%202014%20viewed%20COADM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to%20save/My%20documents/ADMIN%20FINANCE/PLANS%20FI%20SU%202007/PREPARATION%20DATA/Generators%20costs%20to%20be%20included%20in%20equipment%20F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kabul/SHARED%20Guillaume%20Farid/Mes%20documents/COORDO_ADMIN/1%20ADMIN/03%20PROJECTS%20EN%20COURS/DG%20582/Audit/2008/preparation/THAILANDE%20EXEMPLE/Working%20doc%201st%20AUDIT%2007DG58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Finkabul/SHARED%20Guillaume%20Farid/Mes%20documents/COORDO_ADMIN/1%20ADMIN/03%20PROJECTS%20EN%20COURS/DG%20582/Audit/2008/preparation/THAILANDE%20EXEMPLE/Working%20doc%201st%20AUDIT%2007DG581.xls" TargetMode="External"/></Relationships>
</file>

<file path=xl/externalLinks/_rels/externalLink4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C:/Documents%20de%20mission/Fin%20Coo/Budgets%20and%20forecasts/1047%20UNHCR/11%20Nov%20BFu/SSU%20-%20BFU%201047%20-%202013%2010.xlsx?07953A45" TargetMode="External"/><Relationship Id="rId1" Type="http://schemas.openxmlformats.org/officeDocument/2006/relationships/externalLinkPath" Target="file:///07953A45/SSU%20-%20BFU%201047%20-%202013%2010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97772FB6/SSU%20-%20BFU%201047%20-%202013%2010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TD%20PF%20fonctionnement%20200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Mission/Bureau/BUDGET%20ECHO/Mes%20documents/ADMIN/Accountancy/Accountancy%20books/2008/04%202008/IMPORT%2004%20CASHBOX%20AND%20BANK%20-%20V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OLFICHIERS/Solidarites/Mission%20KEN%20(Back%20up%20only)/Accounting/1.%20KENYA%20SOMALIA/1.%20Base%20Nairobi/1.%20Journal%20de%20caisse/import%20SAGA%20KENYA%20NAI%20APRIL%2008%20(26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ACF/Desktop/WFP%20June%20distrib%20doc/Rashand%20june/NutVal%20RSG0606.xls" TargetMode="External"/></Relationships>
</file>

<file path=xl/externalLinks/_rels/externalLink5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C:/Administration/1%20-%20Accounting/5%20-%20Cash%20Forecast/1305/SSU%20-%20BFU%201028%20-%2004%2013%20-%202013%2005%2021.xlsx?4129A580" TargetMode="External"/><Relationship Id="rId1" Type="http://schemas.openxmlformats.org/officeDocument/2006/relationships/externalLinkPath" Target="file:///4129A580/SSU%20-%20BFU%201028%20-%2004%2013%20-%202013%2005%2021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EA0FA5CA/SSU%20-%20BFU%201028%20-%2004%2013%20-%202013%2005%2021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TCHAD/1%20-%20ADMINISTRATION/05%20-%20Budgets%20et%20narratifs/01%20-%20Programmes%20en%20cours/CERF/01%20-%20Proposition%20d'op&#233;ration/DERNIERE%20VERSION/Budget%20CERF%20011108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G:/Delta-DFID/Final%20Delta-Budget_Follow_Up%20(End%20May%2009)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C:/Docs/1%20MissionMYA/04-Finance/03-BFU/2013/12%20December/BFU%20DANIDA%201057%20DZ%20CHIN%20Dec%202013%20viewed%20COADM.xlsx?3AA90713" TargetMode="External"/><Relationship Id="rId1" Type="http://schemas.openxmlformats.org/officeDocument/2006/relationships/externalLinkPath" Target="file:///3AA90713/BFU%20DANIDA%201057%20DZ%20CHIN%20Dec%202013%20viewed%20COADM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701595F6/BFU%20DANIDA%201057%20DZ%20CHIN%20Dec%202013%20viewed%20COADM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DOCUME~1/SOLSOU~1/LOCALS~1/Temp/Rar$DI00.844/Capital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ORD-ADMIN/1%20ADMIN/01%20ACCOUNTANCY/01%20SAGA/02%20Admin%20files%20from%20KLB%20YAK%20KHD%20ROY/05%20Roy-e-doab/Saga%20Saving/2008/import%20Saga%20RD%20July%202008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Administrateur%20Misa/gestion%20financi&#232;re/Compta/Journaux%20de%20caisse/Import%20JOURNAL%20DE%20CAISSE%20USD,%20FC%20MARS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H:/DOCUME~1/Mission/LOCALS~1/Temp/7zO168.tmp/08DG693%20Budget%20follow%20up%2022%2010%2009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OLFICHIERS/Solidarites/Administrateur%20Misa/gestion%20financi&#232;re/Compta/Journaux%20de%20caisse/Import%20JOURNAL%20DE%20CAISSE%20USD,%20FC%20MARS%2008.xls" TargetMode="External"/></Relationships>
</file>

<file path=xl/externalLinks/_rels/externalLink61.xml.rels><?xml version="1.0" encoding="UTF-8" standalone="yes"?>
<Relationships xmlns="http://schemas.openxmlformats.org/package/2006/relationships"><Relationship Id="rId2" Type="http://schemas.microsoft.com/office/2019/04/relationships/externalLinkLongPath" Target="file:///Filer/s/G/Documents%20and%20Settings/mission/Local%20Settings/Temporary%20Internet%20Files/Content.Outlook/2HYTMSW5/Mes%20documents/COORDO%20ADMIN%20%20ISLAMABAD/02%20-%20Comptabilite/01%20-%20Journaux%20de%20caisse/JUNE%2009/CASH%20BOOK%20ISBD%200609.xls?DACE70F0" TargetMode="External"/><Relationship Id="rId1" Type="http://schemas.openxmlformats.org/officeDocument/2006/relationships/externalLinkPath" Target="file:///DACE70F0/CASH%20BOOK%20ISBD%20060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7ACDF6C7/CASH%20BOOK%20ISBD%200609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sMission/03%20-%20ADMINISTRATION/1%20-%20FINANCE/02%20-%20OFU/151207%20OFU%20EPR_MR.xls" TargetMode="External"/></Relationships>
</file>

<file path=xl/externalLinks/_rels/externalLink6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Officeassistant/SHARED%20DOC/MISSIONS/Thailand/Managment/Accountancy%20Follow%20Up/2009/Jan%2009/Import%20Saga%20Jan%2009.xls?968D654D" TargetMode="External"/><Relationship Id="rId1" Type="http://schemas.openxmlformats.org/officeDocument/2006/relationships/externalLinkPath" Target="file:///968D654D/Import%20Saga%20Jan%200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6973E425/Import%20Saga%20Jan%2009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TEMP/JVCFORM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H/Escritorio/RCA/Log/BCS%20CF080906v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Pgi-share/SharedFiles/Documents%20and%20Settings/Xavier%20AUDEON/Mes%20documents/Kit%20admin/PLAN%20FI/plan%20fi%20SP%20propositions/du%2011%2007%202005/plan%20fi%20%20propositions/PLAN%20FI%20EQ%20DRAFT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FStaffData%20Base-%20april-%20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kl/DATA/Documents%20and%20Settings/Finance/Local%20Settings/Temporary%20Internet%20Files/Content.IE5/S95F5662/OctoberBudget_SeptActual.XLS" TargetMode="External"/></Relationships>
</file>

<file path=xl/externalLinks/_rels/externalLink7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C:/Anne-Lise/00-Docs/1%20MissionMYA/04-Finance/03-BFU/2014/04-April/BFU%20DANIDA%201057%20DZ%20CHIN%20APRIL%202014%20SWEET.xlsx?F9E86241" TargetMode="External"/><Relationship Id="rId1" Type="http://schemas.openxmlformats.org/officeDocument/2006/relationships/externalLinkPath" Target="file:///F9E86241/BFU%20DANIDA%201057%20DZ%20CHIN%20APRIL%202014%20SWEET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64C4CBD1/BFU%20DANIDA%201057%20DZ%20CHIN%20APRIL%202014%20SWEET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DMINISTRATION%20DARFUR/HUMAN%20RESSOURCES/1-SUDANESE%20EMPLOYEES/1-BasesMonthlyDATABASE/2006%2008/New%20EFStaffData%20Base%20August%2020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Local%20Settings/Temp/Admin_Co_SV_08/FINANCES/Suivis%20budg&#233;taires/2009/0409/Documents%20and%20Settings/ACF/Local%20Settings/Temp/Copy%20of%20Revised%20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Local%20Settings/Temp/BDD%20MAO%201009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dministration/03_HR/2.Staff%20Data%20Base%20El%20Fasher/2007%20DATABASE%20EF/07%2006%20June%2007/EFStaffData%20Base-%20april-%202007%20MEDICAL%20COST-DEF.xls" TargetMode="External"/></Relationships>
</file>

<file path=xl/externalLinks/_rels/externalLink7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/Users/Mission/AppData/Local/Microsoft/Windows/Temporary%20Internet%20Files/Content.Outlook/30U10071/South%20Sudan/Fin%20:%20Admin/Budget/C:/Users/mission/AppData/Roaming/Skype/My%20Skype%20Received%20Files/OFU/OFU-ECHO1316_Updated%2002.29.16.xlsx?336B1088" TargetMode="External"/><Relationship Id="rId1" Type="http://schemas.openxmlformats.org/officeDocument/2006/relationships/externalLinkPath" Target="file:///336B1088/OFU-ECHO1316_Updated%2002.29.16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03EE36DB/OFU-ECHO1316_Updated%2002.29.16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Solidarites14/ProgData/Logistique/Achat%20et%20r&#233;parations/En_cours/En%20cours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olidarites14/ProgData/Logistique/Achat%20et%20r&#233;parations/En_cours/En%20cour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OK/AppData/Local/Temp/Rar$DIa0.457/120521%20-%20NI%20-%20BUDGET%20ECHO-12-Mirriah%201%20150K%207%20mois%20pour%20MSF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dmindr/Desktop/Staff%20Database%20NY_SeptemberV2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OFIRH-ALIMA-RDC/Documents/COFIRH%20RDC/2014/04.FINANCES/01.CCP/CCP%20RUSH%202.xls" TargetMode="External"/></Relationships>
</file>

<file path=xl/externalLinks/_rels/externalLink82.xml.rels><?xml version="1.0" encoding="UTF-8" standalone="yes"?>
<Relationships xmlns="http://schemas.openxmlformats.org/package/2006/relationships"><Relationship Id="rId2" Type="http://schemas.microsoft.com/office/2019/04/relationships/externalLinkLongPath" Target="file:///E:/Documents%20and%20Settings/ACF/Local%20Settings/Temp/Documents%20and%20Settings/ACF/Desktop/Documents%20and%20Settings/Administrator/Local%20Settings/Temp/Administration/03_HR/2.Staff%20Data%20Base%20El%20Fasher/2007%20DATABASE%20EF/07%2004%20April%200?7DA8EE6B" TargetMode="External"/><Relationship Id="rId1" Type="http://schemas.openxmlformats.org/officeDocument/2006/relationships/externalLinkPath" Target="file:///7DA8EE6B/07%2004%20April%200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CE8272A4/07%2004%20April%200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Administrateur/Bureau/nadege2/Kit%20Gestion%20MSF/4%20-%20Budget/1%20-%20Matrice/Francais/Capitale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Mes%20documents/ADMIN%20CO%20TCHAD/1.%20FINANCES/3.%20PLANS%20DE%20FINANCEMENTS/PFI%202010/TD%20PlanFinFunct%20ma%2031072010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enovo/AppData/Local/Microsoft/Windows/Temporary%20Internet%20Files/Content.Outlook/ZWOGGFYH/Log%202013%20CDE%20LOG%20KIKONDJ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C:/DOCUME~1/SOLSOU~1/LOCALS~1/Temp/Rar$DI00.844/Capitale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C:/DOCUME~1/ADMIN/LOCALS~1/Temp/Rar$DI00.243/Suivi%20budg&#233;taire%20Indo%2030%20juin%2006_V3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ission/AppData/Local/Microsoft/Windows/Temporary%20Internet%20Files/Content.Outlook/30U10071/South%20Sudan/Fin%20:%20Admin/Budget/RCA_BUR_126/LOG%20ADM/04%20SUPPLY/4-1%20Coordinnation/4-11%20Achat/110418%20Suivi%20BCI%20201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lima/Desktop/Mission%20Tchad/COFIRH/Mission%20TCHAD%20Maurice/FINANCES/SB/SBTD1501/08.%20AOUT%2015%20BIS/08-TD1501%20SUIVI%20BUDGETAIRE%20AOUT%2015_AD%202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Local%20Settings/Temp/HR%20Database%20Des%20'06/HR%20Database%20Aug%20'06/HR%20database%20lamno%20August%20'06%20(Final)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Local%20Settings/Temp/AcF%20Atjeh/Data%20Base/HR%20Database%20April%20'06/to%20complete/SD127SAL%20decV0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r/s/G/Documents%20and%20Settings/olivier/Mes%20documents/Olivier/01.%20Programmation/07.%20Prog%2008/Consolidation/Programmation%202008%2017012008/Programmation%202008%2017012008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Mes%20documents/BERTHONY/ADMINISTRATION/1%20-%20FINANCES/02%20-%20GESTION/01%20-%20PLAN%20DE%20FINANCEMENT/PLANS%20DE%20FI/HA%20Plan%20Fi%20Staff%202009%2010%2019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WINDOWS/Temporary%20Internet%20Files/OLK6020/CORBUDG2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Solfichiers/Solidarites/DOCUME~1/ADMIN/LOCALS~1/Temp/Rar$DI00.243/Suivi%20budg&#233;taire%20Indo%2030%20juin%2006_V3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F/Mes%20documents/ADMIN%20CO%20TCHAD/1.%20FINANCES/3.%20PLANS%20DE%20FINANCEMENTS/PFI%202010/TD%20PlanFinStaff%20ma%2002082010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y%20Documents/00-Docs%20Teknaf/02-Logistic/2.%20Devis/100906-BOQ%20Teknaf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mission/Application%20Data/Microsoft/Excel/090807%20-%20Devis%20Maesot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~1/mission/LOCALS~1/Temp/Temporary%20Directory%201%20for%20090807%20-%20Devis%20DG693%20(2).zip/090807%20-%20Devis%20DG6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dBud"/>
      <sheetName val="Paramétrages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s"/>
      <sheetName val="Expatriés"/>
      <sheetName val="Staff Nat."/>
      <sheetName val="Frais fonct."/>
      <sheetName val="Inventaire"/>
      <sheetName val="Medical-Nut"/>
      <sheetName val="Log-Sanitation"/>
      <sheetName val="Format-Appui local"/>
      <sheetName val="Transp-Fret-Stock"/>
      <sheetName val="Consult-Appui terrain"/>
      <sheetName val="Divers"/>
      <sheetName val="Total Projet"/>
      <sheetName val="Analyse des écarts"/>
      <sheetName val="Trésorerie"/>
      <sheetName val="TradBud"/>
      <sheetName val="Module1"/>
      <sheetName val="Français"/>
      <sheetName val="Anglais"/>
      <sheetName val="Espagnol"/>
      <sheetName val="Portugais"/>
      <sheetName val="Module2"/>
      <sheetName val="Module3"/>
      <sheetName val="Module BudInit"/>
      <sheetName val="Module Janvier"/>
      <sheetName val="Module Février"/>
      <sheetName val="Module Mars"/>
      <sheetName val="Module Avril"/>
      <sheetName val="Module Mai"/>
      <sheetName val="Module Juin"/>
      <sheetName val="Module Juillet"/>
      <sheetName val="Module Aout"/>
      <sheetName val="Module Septembre"/>
      <sheetName val="Module Octobre"/>
      <sheetName val="Module Novembre"/>
      <sheetName val="Module Décembre"/>
      <sheetName val="Module4"/>
      <sheetName val="Module5"/>
      <sheetName val="Expats"/>
      <sheetName val="Explications"/>
      <sheetName val="EC"/>
      <sheetName val="DB"/>
      <sheetName val="abbreviations list"/>
      <sheetName val="encodage saga (excel)"/>
      <sheetName val="Extra"/>
    </sheetNames>
    <sheetDataSet>
      <sheetData sheetId="0">
        <row r="8">
          <cell r="F8" t="str">
            <v>MSF</v>
          </cell>
        </row>
        <row r="14">
          <cell r="G14">
            <v>1</v>
          </cell>
        </row>
        <row r="23">
          <cell r="C23" t="str">
            <v>USD</v>
          </cell>
        </row>
        <row r="24">
          <cell r="C24" t="str">
            <v>??</v>
          </cell>
        </row>
        <row r="39">
          <cell r="F39">
            <v>0</v>
          </cell>
        </row>
      </sheetData>
      <sheetData sheetId="1">
        <row r="3">
          <cell r="L3" t="str">
            <v>BUDGET INITIAL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L3" t="str">
            <v>BUDGET INITIAL</v>
          </cell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  <row r="15">
          <cell r="P15">
            <v>13</v>
          </cell>
        </row>
        <row r="243">
          <cell r="A243" t="str">
            <v>Achat</v>
          </cell>
        </row>
        <row r="244">
          <cell r="A244" t="str">
            <v>Location</v>
          </cell>
        </row>
        <row r="262">
          <cell r="A262" t="str">
            <v>2 x 4</v>
          </cell>
        </row>
        <row r="263">
          <cell r="A263" t="str">
            <v>4 x 4</v>
          </cell>
        </row>
        <row r="264">
          <cell r="A264" t="str">
            <v>2 roues</v>
          </cell>
        </row>
        <row r="265">
          <cell r="A265" t="str">
            <v>Camion</v>
          </cell>
        </row>
        <row r="266">
          <cell r="A266" t="str">
            <v>Avion</v>
          </cell>
        </row>
        <row r="267">
          <cell r="A267" t="str">
            <v>Bateau</v>
          </cell>
        </row>
        <row r="268">
          <cell r="A268" t="str">
            <v>Autre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x de revient"/>
    </sheetNames>
    <sheetDataSet>
      <sheetData sheetId="0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-Line"/>
      <sheetName val="Heures Sups"/>
      <sheetName val="DEDUCTIONS TPT"/>
      <sheetName val="F.de Calc."/>
      <sheetName val="infos"/>
      <sheetName val="Fiches"/>
      <sheetName val="Récap."/>
      <sheetName val="Barêmes"/>
      <sheetName val="IPR SA"/>
      <sheetName val="INSS SA"/>
      <sheetName val="AVANCES + PROCURATIONS"/>
      <sheetName val="Module1"/>
      <sheetName val="Module2"/>
      <sheetName val="Heures_Sups"/>
      <sheetName val="Heures_Sups3"/>
      <sheetName val="DEDUCTIONS_TPT"/>
      <sheetName val="F_de_Calc_"/>
      <sheetName val="Récap_"/>
      <sheetName val="IPR_SA"/>
      <sheetName val="INSS_SA"/>
      <sheetName val="AVANCES_+_PROCURATIONS"/>
      <sheetName val="Heures_Sups1"/>
      <sheetName val="Heures_Sups2"/>
      <sheetName val="Heures_Sups7"/>
      <sheetName val="DEDUCTIONS_TPT4"/>
      <sheetName val="F_de_Calc_4"/>
      <sheetName val="Récap_4"/>
      <sheetName val="IPR_SA4"/>
      <sheetName val="INSS_SA4"/>
      <sheetName val="AVANCES_+_PROCURATIONS4"/>
      <sheetName val="Heures_Sups4"/>
      <sheetName val="DEDUCTIONS_TPT1"/>
      <sheetName val="F_de_Calc_1"/>
      <sheetName val="Récap_1"/>
      <sheetName val="IPR_SA1"/>
      <sheetName val="INSS_SA1"/>
      <sheetName val="AVANCES_+_PROCURATIONS1"/>
      <sheetName val="Heures_Sups5"/>
      <sheetName val="DEDUCTIONS_TPT2"/>
      <sheetName val="F_de_Calc_2"/>
      <sheetName val="Récap_2"/>
      <sheetName val="IPR_SA2"/>
      <sheetName val="INSS_SA2"/>
      <sheetName val="AVANCES_+_PROCURATIONS2"/>
      <sheetName val="Heures_Sups6"/>
      <sheetName val="DEDUCTIONS_TPT3"/>
      <sheetName val="F_de_Calc_3"/>
      <sheetName val="Récap_3"/>
      <sheetName val="IPR_SA3"/>
      <sheetName val="INSS_SA3"/>
      <sheetName val="AVANCES_+_PROCURATIONS3"/>
      <sheetName val="Heures_Sups8"/>
      <sheetName val="DEDUCTIONS_TPT5"/>
      <sheetName val="F_de_Calc_5"/>
      <sheetName val="Récap_5"/>
      <sheetName val="IPR_SA5"/>
      <sheetName val="INSS_SA5"/>
      <sheetName val="AVANCES_+_PROCURATIONS5"/>
      <sheetName val="Drop-down Options"/>
      <sheetName val="Données"/>
      <sheetName val="Data sheet"/>
      <sheetName val="Juillet 08"/>
      <sheetName val="Validation lists"/>
      <sheetName val="Data"/>
      <sheetName val="Pricing"/>
      <sheetName val="NG-F1B BFU"/>
      <sheetName val="Parameters"/>
      <sheetName val="Sheet1"/>
      <sheetName val="Data Validation Lists"/>
      <sheetName val="Data &amp; Guide"/>
      <sheetName val="Rates"/>
      <sheetName val="Heures_Sups9"/>
      <sheetName val="DEDUCTIONS_TPT6"/>
      <sheetName val="F_de_Calc_6"/>
      <sheetName val="Récap_6"/>
      <sheetName val="IPR_SA6"/>
      <sheetName val="INSS_SA6"/>
      <sheetName val="AVANCES_+_PROCURATIONS6"/>
      <sheetName val="Drop-down_Options"/>
      <sheetName val="Data_sheet"/>
      <sheetName val="Validation_lists"/>
      <sheetName val="Juillet_08"/>
      <sheetName val="Heures_Sups10"/>
      <sheetName val="DEDUCTIONS_TPT7"/>
      <sheetName val="F_de_Calc_7"/>
      <sheetName val="Récap_7"/>
      <sheetName val="IPR_SA7"/>
      <sheetName val="INSS_SA7"/>
      <sheetName val="AVANCES_+_PROCURATIONS7"/>
      <sheetName val="Drop-down_Options1"/>
      <sheetName val="Validation_lists1"/>
      <sheetName val="Data_sheet1"/>
      <sheetName val="Juillet_081"/>
      <sheetName val="Heures_Sups12"/>
      <sheetName val="DEDUCTIONS_TPT9"/>
      <sheetName val="F_de_Calc_9"/>
      <sheetName val="Récap_9"/>
      <sheetName val="IPR_SA9"/>
      <sheetName val="INSS_SA9"/>
      <sheetName val="AVANCES_+_PROCURATIONS9"/>
      <sheetName val="Drop-down_Options3"/>
      <sheetName val="Data_sheet3"/>
      <sheetName val="Juillet_083"/>
      <sheetName val="Validation_lists3"/>
      <sheetName val="Heures_Sups11"/>
      <sheetName val="DEDUCTIONS_TPT8"/>
      <sheetName val="F_de_Calc_8"/>
      <sheetName val="Récap_8"/>
      <sheetName val="IPR_SA8"/>
      <sheetName val="INSS_SA8"/>
      <sheetName val="AVANCES_+_PROCURATIONS8"/>
      <sheetName val="Drop-down_Options2"/>
      <sheetName val="Data_sheet2"/>
      <sheetName val="Juillet_082"/>
      <sheetName val="Validation_lists2"/>
      <sheetName val="MESSAGE"/>
      <sheetName val="GRAPH CACHE"/>
      <sheetName val="Data_Validation_Lists"/>
      <sheetName val="drop down options"/>
    </sheetNames>
    <sheetDataSet>
      <sheetData sheetId="0">
        <row r="3">
          <cell r="V3">
            <v>0</v>
          </cell>
        </row>
      </sheetData>
      <sheetData sheetId="1">
        <row r="3">
          <cell r="V3">
            <v>0</v>
          </cell>
        </row>
      </sheetData>
      <sheetData sheetId="2" refreshError="1"/>
      <sheetData sheetId="3" refreshError="1"/>
      <sheetData sheetId="4" refreshError="1"/>
      <sheetData sheetId="5">
        <row r="3">
          <cell r="V3">
            <v>0</v>
          </cell>
        </row>
      </sheetData>
      <sheetData sheetId="6">
        <row r="3">
          <cell r="V3">
            <v>0</v>
          </cell>
        </row>
      </sheetData>
      <sheetData sheetId="7">
        <row r="3">
          <cell r="V3">
            <v>0</v>
          </cell>
        </row>
      </sheetData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V3">
            <v>0</v>
          </cell>
        </row>
      </sheetData>
      <sheetData sheetId="18">
        <row r="3">
          <cell r="V3">
            <v>0</v>
          </cell>
        </row>
      </sheetData>
      <sheetData sheetId="19">
        <row r="3">
          <cell r="V3">
            <v>0</v>
          </cell>
        </row>
      </sheetData>
      <sheetData sheetId="20">
        <row r="3">
          <cell r="V3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3">
          <cell r="V3">
            <v>0</v>
          </cell>
        </row>
      </sheetData>
      <sheetData sheetId="72">
        <row r="3">
          <cell r="V3">
            <v>0</v>
          </cell>
        </row>
      </sheetData>
      <sheetData sheetId="73">
        <row r="3">
          <cell r="V3">
            <v>0</v>
          </cell>
        </row>
      </sheetData>
      <sheetData sheetId="74">
        <row r="3">
          <cell r="V3">
            <v>0</v>
          </cell>
        </row>
      </sheetData>
      <sheetData sheetId="75">
        <row r="3">
          <cell r="V3">
            <v>0</v>
          </cell>
        </row>
      </sheetData>
      <sheetData sheetId="76">
        <row r="3">
          <cell r="V3">
            <v>0</v>
          </cell>
        </row>
      </sheetData>
      <sheetData sheetId="77">
        <row r="3">
          <cell r="V3">
            <v>0</v>
          </cell>
        </row>
      </sheetData>
      <sheetData sheetId="78">
        <row r="3">
          <cell r="V3">
            <v>0</v>
          </cell>
        </row>
      </sheetData>
      <sheetData sheetId="79">
        <row r="3">
          <cell r="V3">
            <v>0</v>
          </cell>
        </row>
      </sheetData>
      <sheetData sheetId="80">
        <row r="3">
          <cell r="V3">
            <v>0</v>
          </cell>
        </row>
      </sheetData>
      <sheetData sheetId="81">
        <row r="3">
          <cell r="V3">
            <v>0</v>
          </cell>
        </row>
      </sheetData>
      <sheetData sheetId="82">
        <row r="3">
          <cell r="V3">
            <v>0</v>
          </cell>
        </row>
      </sheetData>
      <sheetData sheetId="83">
        <row r="3">
          <cell r="V3">
            <v>0</v>
          </cell>
        </row>
      </sheetData>
      <sheetData sheetId="84">
        <row r="3">
          <cell r="V3">
            <v>0</v>
          </cell>
        </row>
      </sheetData>
      <sheetData sheetId="85">
        <row r="3">
          <cell r="V3">
            <v>0</v>
          </cell>
        </row>
      </sheetData>
      <sheetData sheetId="86">
        <row r="3">
          <cell r="V3">
            <v>0</v>
          </cell>
        </row>
      </sheetData>
      <sheetData sheetId="87">
        <row r="3">
          <cell r="V3">
            <v>0</v>
          </cell>
        </row>
      </sheetData>
      <sheetData sheetId="88">
        <row r="3">
          <cell r="V3">
            <v>0</v>
          </cell>
        </row>
      </sheetData>
      <sheetData sheetId="89">
        <row r="3">
          <cell r="V3">
            <v>0</v>
          </cell>
        </row>
      </sheetData>
      <sheetData sheetId="90">
        <row r="3">
          <cell r="V3">
            <v>0</v>
          </cell>
        </row>
      </sheetData>
      <sheetData sheetId="91">
        <row r="3">
          <cell r="V3">
            <v>0</v>
          </cell>
        </row>
      </sheetData>
      <sheetData sheetId="92"/>
      <sheetData sheetId="93">
        <row r="3">
          <cell r="V3">
            <v>0</v>
          </cell>
        </row>
      </sheetData>
      <sheetData sheetId="94">
        <row r="3">
          <cell r="V3">
            <v>0</v>
          </cell>
        </row>
      </sheetData>
      <sheetData sheetId="95"/>
      <sheetData sheetId="96">
        <row r="3">
          <cell r="V3">
            <v>0</v>
          </cell>
        </row>
      </sheetData>
      <sheetData sheetId="97">
        <row r="3">
          <cell r="V3">
            <v>0</v>
          </cell>
        </row>
      </sheetData>
      <sheetData sheetId="98"/>
      <sheetData sheetId="99">
        <row r="3">
          <cell r="V3">
            <v>0</v>
          </cell>
        </row>
      </sheetData>
      <sheetData sheetId="100">
        <row r="3">
          <cell r="V3">
            <v>0</v>
          </cell>
        </row>
      </sheetData>
      <sheetData sheetId="101"/>
      <sheetData sheetId="102">
        <row r="3">
          <cell r="V3">
            <v>0</v>
          </cell>
        </row>
      </sheetData>
      <sheetData sheetId="103"/>
      <sheetData sheetId="104">
        <row r="3">
          <cell r="V3">
            <v>0</v>
          </cell>
        </row>
      </sheetData>
      <sheetData sheetId="105">
        <row r="3">
          <cell r="V3">
            <v>0</v>
          </cell>
        </row>
      </sheetData>
      <sheetData sheetId="106"/>
      <sheetData sheetId="107">
        <row r="3">
          <cell r="V3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/>
      <sheetData sheetId="118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ffre KES"/>
      <sheetName val="Coffre RWF"/>
      <sheetName val="Coffre EUR"/>
      <sheetName val="3Banque BGB USD"/>
      <sheetName val="2Banque BFB USD"/>
      <sheetName val="1Banque BEB USD"/>
      <sheetName val="Journal EUR"/>
      <sheetName val="Journal KES"/>
      <sheetName val="Journal RWF"/>
      <sheetName val="Coffre CDF"/>
      <sheetName val="Journal CDF"/>
      <sheetName val="Coffre UGX"/>
      <sheetName val="Coffre USD"/>
      <sheetName val="Journal UGX"/>
      <sheetName val="Journal USD"/>
      <sheetName val="DATA CHANGE"/>
      <sheetName val="Form Change"/>
      <sheetName val="Corrections"/>
      <sheetName val="Paramétr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">
          <cell r="A4">
            <v>4011</v>
          </cell>
        </row>
      </sheetData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1"/>
      <sheetName val="Budg DV 457"/>
      <sheetName val="Budg DV 433"/>
      <sheetName val="Budg DV 442"/>
      <sheetName val="BUDG EC 513 Total"/>
      <sheetName val="BUDG EC 513 MBO"/>
      <sheetName val="BUDG EC 513 GS"/>
      <sheetName val="BUDG FD 528"/>
      <sheetName val="Recap Siege"/>
      <sheetName val="Budg_DV_4573"/>
      <sheetName val="Budg_DV_4333"/>
      <sheetName val="Budg_DV_4423"/>
      <sheetName val="BUDG_EC_513_Total3"/>
      <sheetName val="BUDG_EC_513_MBO3"/>
      <sheetName val="BUDG_EC_513_GS3"/>
      <sheetName val="BUDG_FD_5283"/>
      <sheetName val="Recap_Siege3"/>
      <sheetName val="Budg_DV_4572"/>
      <sheetName val="Budg_DV_4332"/>
      <sheetName val="Budg_DV_4422"/>
      <sheetName val="BUDG_EC_513_Total2"/>
      <sheetName val="BUDG_EC_513_MBO2"/>
      <sheetName val="BUDG_EC_513_GS2"/>
      <sheetName val="BUDG_FD_5282"/>
      <sheetName val="Recap_Siege2"/>
      <sheetName val="Budg_DV_457"/>
      <sheetName val="Budg_DV_433"/>
      <sheetName val="Budg_DV_442"/>
      <sheetName val="BUDG_EC_513_Total"/>
      <sheetName val="BUDG_EC_513_MBO"/>
      <sheetName val="BUDG_EC_513_GS"/>
      <sheetName val="BUDG_FD_528"/>
      <sheetName val="Recap_Siege"/>
      <sheetName val="Budg_DV_4571"/>
      <sheetName val="Budg_DV_4331"/>
      <sheetName val="Budg_DV_4421"/>
      <sheetName val="BUDG_EC_513_Total1"/>
      <sheetName val="BUDG_EC_513_MBO1"/>
      <sheetName val="BUDG_EC_513_GS1"/>
      <sheetName val="BUDG_FD_5281"/>
      <sheetName val="Recap_Siege1"/>
      <sheetName val="Budg_DV_4574"/>
      <sheetName val="Budg_DV_4334"/>
      <sheetName val="Budg_DV_4424"/>
      <sheetName val="BUDG_EC_513_Total4"/>
      <sheetName val="BUDG_EC_513_MBO4"/>
      <sheetName val="BUDG_EC_513_GS4"/>
      <sheetName val="BUDG_FD_5284"/>
      <sheetName val="Recap_Siege4"/>
      <sheetName val="Budg_DV_4575"/>
      <sheetName val="Budg_DV_4335"/>
      <sheetName val="Budg_DV_4425"/>
      <sheetName val="BUDG_EC_513_Total5"/>
      <sheetName val="BUDG_EC_513_MBO5"/>
      <sheetName val="BUDG_EC_513_GS5"/>
      <sheetName val="BUDG_FD_5285"/>
      <sheetName val="Recap_Siege5"/>
      <sheetName val="Budg_DV_4576"/>
      <sheetName val="Budg_DV_4336"/>
      <sheetName val="Budg_DV_4426"/>
      <sheetName val="BUDG_EC_513_Total6"/>
      <sheetName val="BUDG_EC_513_MBO6"/>
      <sheetName val="BUDG_EC_513_GS6"/>
      <sheetName val="BUDG_FD_5286"/>
      <sheetName val="Recap_Siege6"/>
      <sheetName val="Budg_DV_4577"/>
      <sheetName val="Budg_DV_4337"/>
      <sheetName val="Budg_DV_4427"/>
      <sheetName val="BUDG_EC_513_Total7"/>
      <sheetName val="BUDG_EC_513_MBO7"/>
      <sheetName val="BUDG_EC_513_GS7"/>
      <sheetName val="BUDG_FD_5287"/>
      <sheetName val="Recap_Siege7"/>
      <sheetName val="Budg_DV_4578"/>
      <sheetName val="Budg_DV_4338"/>
      <sheetName val="Budg_DV_4428"/>
      <sheetName val="BUDG_EC_513_Total8"/>
      <sheetName val="BUDG_EC_513_MBO8"/>
      <sheetName val="BUDG_EC_513_GS8"/>
      <sheetName val="BUDG_FD_5288"/>
      <sheetName val="Recap_Siege8"/>
      <sheetName val="Budg_DV_4579"/>
      <sheetName val="Budg_DV_4339"/>
      <sheetName val="Budg_DV_4429"/>
      <sheetName val="BUDG_EC_513_Total9"/>
      <sheetName val="BUDG_EC_513_MBO9"/>
      <sheetName val="BUDG_EC_513_GS9"/>
      <sheetName val="BUDG_FD_5289"/>
      <sheetName val="Recap_Siege9"/>
      <sheetName val="Budg_DV_45710"/>
      <sheetName val="Budg_DV_43310"/>
      <sheetName val="Budg_DV_44210"/>
      <sheetName val="BUDG_EC_513_Total10"/>
      <sheetName val="BUDG_EC_513_MBO10"/>
      <sheetName val="BUDG_EC_513_GS10"/>
      <sheetName val="BUDG_FD_52810"/>
      <sheetName val="Recap_Siege10"/>
      <sheetName val="Budg_DV_45711"/>
      <sheetName val="Budg_DV_43311"/>
      <sheetName val="Budg_DV_44211"/>
      <sheetName val="BUDG_EC_513_Total11"/>
      <sheetName val="BUDG_EC_513_MBO11"/>
      <sheetName val="BUDG_EC_513_GS11"/>
      <sheetName val="BUDG_FD_52811"/>
      <sheetName val="Recap_Siege11"/>
      <sheetName val="Budg_DV_45712"/>
      <sheetName val="Budg_DV_43312"/>
      <sheetName val="Budg_DV_44212"/>
      <sheetName val="BUDG_EC_513_Total12"/>
      <sheetName val="BUDG_EC_513_MBO12"/>
      <sheetName val="BUDG_EC_513_GS12"/>
      <sheetName val="BUDG_FD_52812"/>
      <sheetName val="Recap_Siege12"/>
      <sheetName val="Budg_DV_45713"/>
      <sheetName val="Budg_DV_43313"/>
      <sheetName val="Budg_DV_44213"/>
      <sheetName val="BUDG_EC_513_Total13"/>
      <sheetName val="BUDG_EC_513_MBO13"/>
      <sheetName val="BUDG_EC_513_GS13"/>
      <sheetName val="BUDG_FD_52813"/>
      <sheetName val="Recap_Siege13"/>
      <sheetName val="Budg_DV_45714"/>
      <sheetName val="Budg_DV_43314"/>
      <sheetName val="Budg_DV_44214"/>
      <sheetName val="BUDG_EC_513_Total14"/>
      <sheetName val="BUDG_EC_513_MBO14"/>
      <sheetName val="BUDG_EC_513_GS14"/>
      <sheetName val="BUDG_FD_52814"/>
      <sheetName val="Recap_Siege14"/>
      <sheetName val="Budg_DV_45715"/>
      <sheetName val="Budg_DV_43315"/>
      <sheetName val="Budg_DV_44215"/>
      <sheetName val="BUDG_EC_513_Total15"/>
      <sheetName val="BUDG_EC_513_MBO15"/>
      <sheetName val="BUDG_EC_513_GS15"/>
      <sheetName val="BUDG_FD_52815"/>
      <sheetName val="Recap_Siege15"/>
      <sheetName val="Budg_DV_45716"/>
      <sheetName val="Budg_DV_43316"/>
      <sheetName val="Budg_DV_44216"/>
      <sheetName val="BUDG_EC_513_Total16"/>
      <sheetName val="BUDG_EC_513_MBO16"/>
      <sheetName val="BUDG_EC_513_GS16"/>
      <sheetName val="BUDG_FD_52816"/>
      <sheetName val="Recap_Siege16"/>
      <sheetName val="Budg_DV_45717"/>
      <sheetName val="Budg_DV_43317"/>
      <sheetName val="Budg_DV_44217"/>
      <sheetName val="BUDG_EC_513_Total17"/>
      <sheetName val="BUDG_EC_513_MBO17"/>
      <sheetName val="BUDG_EC_513_GS17"/>
      <sheetName val="BUDG_FD_52817"/>
      <sheetName val="Recap_Siege17"/>
      <sheetName val="Budg_DV_45718"/>
      <sheetName val="Budg_DV_43318"/>
      <sheetName val="Budg_DV_44218"/>
      <sheetName val="BUDG_EC_513_Total18"/>
      <sheetName val="BUDG_EC_513_MBO18"/>
      <sheetName val="BUDG_EC_513_GS18"/>
      <sheetName val="BUDG_FD_52818"/>
      <sheetName val="Recap_Siege18"/>
      <sheetName val="Budg_DV_45719"/>
      <sheetName val="Budg_DV_43319"/>
      <sheetName val="Budg_DV_44219"/>
      <sheetName val="BUDG_EC_513_Total19"/>
      <sheetName val="BUDG_EC_513_MBO19"/>
      <sheetName val="BUDG_EC_513_GS19"/>
      <sheetName val="BUDG_FD_52819"/>
      <sheetName val="Recap_Siege19"/>
      <sheetName val="Budg_DV_45720"/>
      <sheetName val="Budg_DV_43320"/>
      <sheetName val="Budg_DV_44220"/>
      <sheetName val="BUDG_EC_513_Total20"/>
      <sheetName val="BUDG_EC_513_MBO20"/>
      <sheetName val="BUDG_EC_513_GS20"/>
      <sheetName val="BUDG_FD_52820"/>
      <sheetName val="Recap_Siege20"/>
      <sheetName val="Budg_DV_45721"/>
      <sheetName val="Budg_DV_43321"/>
      <sheetName val="Budg_DV_44221"/>
      <sheetName val="BUDG_EC_513_Total21"/>
      <sheetName val="BUDG_EC_513_MBO21"/>
      <sheetName val="BUDG_EC_513_GS21"/>
      <sheetName val="BUDG_FD_52821"/>
      <sheetName val="Recap_Siege21"/>
      <sheetName val="Budg_DV_45722"/>
      <sheetName val="Budg_DV_43322"/>
      <sheetName val="Budg_DV_44222"/>
      <sheetName val="BUDG_EC_513_Total22"/>
      <sheetName val="BUDG_EC_513_MBO22"/>
      <sheetName val="BUDG_EC_513_GS22"/>
      <sheetName val="BUDG_FD_52822"/>
      <sheetName val="Recap_Siege22"/>
      <sheetName val="Budg_DV_45723"/>
      <sheetName val="Budg_DV_43323"/>
      <sheetName val="Budg_DV_44223"/>
      <sheetName val="BUDG_EC_513_Total23"/>
      <sheetName val="BUDG_EC_513_MBO23"/>
      <sheetName val="BUDG_EC_513_GS23"/>
      <sheetName val="BUDG_FD_52823"/>
      <sheetName val="Recap_Siege23"/>
      <sheetName val="Budg_DV_45724"/>
      <sheetName val="Budg_DV_43324"/>
      <sheetName val="Budg_DV_44224"/>
      <sheetName val="BUDG_EC_513_Total24"/>
      <sheetName val="BUDG_EC_513_MBO24"/>
      <sheetName val="BUDG_EC_513_GS24"/>
      <sheetName val="BUDG_FD_52824"/>
      <sheetName val="Recap_Siege24"/>
      <sheetName val="Budg_DV_45725"/>
      <sheetName val="Budg_DV_43325"/>
      <sheetName val="Budg_DV_44225"/>
      <sheetName val="BUDG_EC_513_Total25"/>
      <sheetName val="BUDG_EC_513_MBO25"/>
      <sheetName val="BUDG_EC_513_GS25"/>
      <sheetName val="BUDG_FD_52825"/>
      <sheetName val="Recap_Siege25"/>
      <sheetName val="Budg_DV_45726"/>
      <sheetName val="Budg_DV_43326"/>
      <sheetName val="Budg_DV_44226"/>
      <sheetName val="BUDG_EC_513_Total26"/>
      <sheetName val="BUDG_EC_513_MBO26"/>
      <sheetName val="BUDG_EC_513_GS26"/>
      <sheetName val="BUDG_FD_52826"/>
      <sheetName val="Recap_Siege26"/>
      <sheetName val="Budg_DV_45727"/>
      <sheetName val="Budg_DV_43327"/>
      <sheetName val="Budg_DV_44227"/>
      <sheetName val="BUDG_EC_513_Total27"/>
      <sheetName val="BUDG_EC_513_MBO27"/>
      <sheetName val="BUDG_EC_513_GS27"/>
      <sheetName val="BUDG_FD_52827"/>
      <sheetName val="Recap_Siege27"/>
      <sheetName val="Budg_DV_45729"/>
      <sheetName val="Budg_DV_43329"/>
      <sheetName val="Budg_DV_44229"/>
      <sheetName val="BUDG_EC_513_Total29"/>
      <sheetName val="BUDG_EC_513_MBO29"/>
      <sheetName val="BUDG_EC_513_GS29"/>
      <sheetName val="BUDG_FD_52829"/>
      <sheetName val="Recap_Siege29"/>
      <sheetName val="Budg_DV_45728"/>
      <sheetName val="Budg_DV_43328"/>
      <sheetName val="Budg_DV_44228"/>
      <sheetName val="BUDG_EC_513_Total28"/>
      <sheetName val="BUDG_EC_513_MBO28"/>
      <sheetName val="BUDG_EC_513_GS28"/>
      <sheetName val="BUDG_FD_52828"/>
      <sheetName val="Recap_Siege28"/>
      <sheetName val="Budg_DV_45730"/>
      <sheetName val="Budg_DV_43330"/>
      <sheetName val="Budg_DV_44230"/>
      <sheetName val="BUDG_EC_513_Total30"/>
      <sheetName val="BUDG_EC_513_MBO30"/>
      <sheetName val="BUDG_EC_513_GS30"/>
      <sheetName val="BUDG_FD_52830"/>
      <sheetName val="Recap_Siege30"/>
      <sheetName val="Budg_DV_45731"/>
      <sheetName val="Budg_DV_43331"/>
      <sheetName val="Budg_DV_44231"/>
      <sheetName val="BUDG_EC_513_Total31"/>
      <sheetName val="BUDG_EC_513_MBO31"/>
      <sheetName val="BUDG_EC_513_GS31"/>
      <sheetName val="BUDG_FD_52831"/>
      <sheetName val="Recap_Siege31"/>
      <sheetName val="Budg_DV_45732"/>
      <sheetName val="Budg_DV_43332"/>
      <sheetName val="Budg_DV_44232"/>
      <sheetName val="BUDG_EC_513_Total32"/>
      <sheetName val="BUDG_EC_513_MBO32"/>
      <sheetName val="BUDG_EC_513_GS32"/>
      <sheetName val="BUDG_FD_52832"/>
      <sheetName val="Recap_Siege32"/>
      <sheetName val="Budg_DV_45734"/>
      <sheetName val="Budg_DV_43334"/>
      <sheetName val="Budg_DV_44234"/>
      <sheetName val="BUDG_EC_513_Total34"/>
      <sheetName val="BUDG_EC_513_MBO34"/>
      <sheetName val="BUDG_EC_513_GS34"/>
      <sheetName val="BUDG_FD_52834"/>
      <sheetName val="Recap_Siege34"/>
      <sheetName val="Budg_DV_45733"/>
      <sheetName val="Budg_DV_43333"/>
      <sheetName val="Budg_DV_44233"/>
      <sheetName val="BUDG_EC_513_Total33"/>
      <sheetName val="BUDG_EC_513_MBO33"/>
      <sheetName val="BUDG_EC_513_GS33"/>
      <sheetName val="BUDG_FD_52833"/>
      <sheetName val="Recap_Siege33"/>
      <sheetName val="Budg_DV_45735"/>
      <sheetName val="Budg_DV_43335"/>
      <sheetName val="Budg_DV_44235"/>
      <sheetName val="BUDG_EC_513_Total35"/>
      <sheetName val="BUDG_EC_513_MBO35"/>
      <sheetName val="BUDG_EC_513_GS35"/>
      <sheetName val="BUDG_FD_52835"/>
      <sheetName val="Recap_Siege35"/>
      <sheetName val="Budg_DV_45736"/>
      <sheetName val="Budg_DV_43336"/>
      <sheetName val="Budg_DV_44236"/>
      <sheetName val="BUDG_EC_513_Total36"/>
      <sheetName val="BUDG_EC_513_MBO36"/>
      <sheetName val="BUDG_EC_513_GS36"/>
      <sheetName val="BUDG_FD_52836"/>
      <sheetName val="Recap_Siege36"/>
      <sheetName val="Budg_DV_45739"/>
      <sheetName val="Budg_DV_43339"/>
      <sheetName val="Budg_DV_44239"/>
      <sheetName val="BUDG_EC_513_Total39"/>
      <sheetName val="BUDG_EC_513_MBO39"/>
      <sheetName val="BUDG_EC_513_GS39"/>
      <sheetName val="BUDG_FD_52839"/>
      <sheetName val="Recap_Siege39"/>
      <sheetName val="Budg_DV_45737"/>
      <sheetName val="Budg_DV_43337"/>
      <sheetName val="Budg_DV_44237"/>
      <sheetName val="BUDG_EC_513_Total37"/>
      <sheetName val="BUDG_EC_513_MBO37"/>
      <sheetName val="BUDG_EC_513_GS37"/>
      <sheetName val="BUDG_FD_52837"/>
      <sheetName val="Recap_Siege37"/>
      <sheetName val="Budg_DV_45738"/>
      <sheetName val="Budg_DV_43338"/>
      <sheetName val="Budg_DV_44238"/>
      <sheetName val="BUDG_EC_513_Total38"/>
      <sheetName val="BUDG_EC_513_MBO38"/>
      <sheetName val="BUDG_EC_513_GS38"/>
      <sheetName val="BUDG_FD_52838"/>
      <sheetName val="Recap_Siege38"/>
      <sheetName val="Budg_DV_45740"/>
      <sheetName val="Budg_DV_43340"/>
      <sheetName val="Budg_DV_44240"/>
      <sheetName val="BUDG_EC_513_Total40"/>
      <sheetName val="BUDG_EC_513_MBO40"/>
      <sheetName val="BUDG_EC_513_GS40"/>
      <sheetName val="BUDG_FD_52840"/>
      <sheetName val="Recap_Siege40"/>
      <sheetName val="Budg_DV_45741"/>
      <sheetName val="Budg_DV_43341"/>
      <sheetName val="Budg_DV_44241"/>
      <sheetName val="BUDG_EC_513_Total41"/>
      <sheetName val="BUDG_EC_513_MBO41"/>
      <sheetName val="BUDG_EC_513_GS41"/>
      <sheetName val="BUDG_FD_52841"/>
      <sheetName val="Recap_Siege41"/>
      <sheetName val="Budg_DV_45742"/>
      <sheetName val="Budg_DV_43342"/>
      <sheetName val="Budg_DV_44242"/>
      <sheetName val="BUDG_EC_513_Total42"/>
      <sheetName val="BUDG_EC_513_MBO42"/>
      <sheetName val="BUDG_EC_513_GS42"/>
      <sheetName val="BUDG_FD_52842"/>
      <sheetName val="Recap_Siege42"/>
      <sheetName val="Budg_DV_45762"/>
      <sheetName val="Budg_DV_43362"/>
      <sheetName val="Budg_DV_44262"/>
      <sheetName val="BUDG_EC_513_Total62"/>
      <sheetName val="BUDG_EC_513_MBO62"/>
      <sheetName val="BUDG_EC_513_GS62"/>
      <sheetName val="BUDG_FD_52862"/>
      <sheetName val="Recap_Siege62"/>
      <sheetName val="Budg_DV_45743"/>
      <sheetName val="Budg_DV_43343"/>
      <sheetName val="Budg_DV_44243"/>
      <sheetName val="BUDG_EC_513_Total43"/>
      <sheetName val="BUDG_EC_513_MBO43"/>
      <sheetName val="BUDG_EC_513_GS43"/>
      <sheetName val="BUDG_FD_52843"/>
      <sheetName val="Recap_Siege43"/>
      <sheetName val="Budg_DV_45744"/>
      <sheetName val="Budg_DV_43344"/>
      <sheetName val="Budg_DV_44244"/>
      <sheetName val="BUDG_EC_513_Total44"/>
      <sheetName val="BUDG_EC_513_MBO44"/>
      <sheetName val="BUDG_EC_513_GS44"/>
      <sheetName val="BUDG_FD_52844"/>
      <sheetName val="Recap_Siege44"/>
      <sheetName val="Budg_DV_45745"/>
      <sheetName val="Budg_DV_43345"/>
      <sheetName val="Budg_DV_44245"/>
      <sheetName val="BUDG_EC_513_Total45"/>
      <sheetName val="BUDG_EC_513_MBO45"/>
      <sheetName val="BUDG_EC_513_GS45"/>
      <sheetName val="BUDG_FD_52845"/>
      <sheetName val="Recap_Siege45"/>
      <sheetName val="Budg_DV_45746"/>
      <sheetName val="Budg_DV_43346"/>
      <sheetName val="Budg_DV_44246"/>
      <sheetName val="BUDG_EC_513_Total46"/>
      <sheetName val="BUDG_EC_513_MBO46"/>
      <sheetName val="BUDG_EC_513_GS46"/>
      <sheetName val="BUDG_FD_52846"/>
      <sheetName val="Recap_Siege46"/>
      <sheetName val="Budg_DV_45747"/>
      <sheetName val="Budg_DV_43347"/>
      <sheetName val="Budg_DV_44247"/>
      <sheetName val="BUDG_EC_513_Total47"/>
      <sheetName val="BUDG_EC_513_MBO47"/>
      <sheetName val="BUDG_EC_513_GS47"/>
      <sheetName val="BUDG_FD_52847"/>
      <sheetName val="Recap_Siege47"/>
      <sheetName val="Budg_DV_45748"/>
      <sheetName val="Budg_DV_43348"/>
      <sheetName val="Budg_DV_44248"/>
      <sheetName val="BUDG_EC_513_Total48"/>
      <sheetName val="BUDG_EC_513_MBO48"/>
      <sheetName val="BUDG_EC_513_GS48"/>
      <sheetName val="BUDG_FD_52848"/>
      <sheetName val="Recap_Siege48"/>
      <sheetName val="Budg_DV_45749"/>
      <sheetName val="Budg_DV_43349"/>
      <sheetName val="Budg_DV_44249"/>
      <sheetName val="BUDG_EC_513_Total49"/>
      <sheetName val="BUDG_EC_513_MBO49"/>
      <sheetName val="BUDG_EC_513_GS49"/>
      <sheetName val="BUDG_FD_52849"/>
      <sheetName val="Recap_Siege49"/>
      <sheetName val="Budg_DV_45750"/>
      <sheetName val="Budg_DV_43350"/>
      <sheetName val="Budg_DV_44250"/>
      <sheetName val="BUDG_EC_513_Total50"/>
      <sheetName val="BUDG_EC_513_MBO50"/>
      <sheetName val="BUDG_EC_513_GS50"/>
      <sheetName val="BUDG_FD_52850"/>
      <sheetName val="Recap_Siege50"/>
      <sheetName val="Budg_DV_45751"/>
      <sheetName val="Budg_DV_43351"/>
      <sheetName val="Budg_DV_44251"/>
      <sheetName val="BUDG_EC_513_Total51"/>
      <sheetName val="BUDG_EC_513_MBO51"/>
      <sheetName val="BUDG_EC_513_GS51"/>
      <sheetName val="BUDG_FD_52851"/>
      <sheetName val="Recap_Siege51"/>
      <sheetName val="Budg_DV_45752"/>
      <sheetName val="Budg_DV_43352"/>
      <sheetName val="Budg_DV_44252"/>
      <sheetName val="BUDG_EC_513_Total52"/>
      <sheetName val="BUDG_EC_513_MBO52"/>
      <sheetName val="BUDG_EC_513_GS52"/>
      <sheetName val="BUDG_FD_52852"/>
      <sheetName val="Recap_Siege52"/>
      <sheetName val="Budg_DV_45753"/>
      <sheetName val="Budg_DV_43353"/>
      <sheetName val="Budg_DV_44253"/>
      <sheetName val="BUDG_EC_513_Total53"/>
      <sheetName val="BUDG_EC_513_MBO53"/>
      <sheetName val="BUDG_EC_513_GS53"/>
      <sheetName val="BUDG_FD_52853"/>
      <sheetName val="Recap_Siege53"/>
      <sheetName val="Budg_DV_45754"/>
      <sheetName val="Budg_DV_43354"/>
      <sheetName val="Budg_DV_44254"/>
      <sheetName val="BUDG_EC_513_Total54"/>
      <sheetName val="BUDG_EC_513_MBO54"/>
      <sheetName val="BUDG_EC_513_GS54"/>
      <sheetName val="BUDG_FD_52854"/>
      <sheetName val="Recap_Siege54"/>
      <sheetName val="Budg_DV_45755"/>
      <sheetName val="Budg_DV_43355"/>
      <sheetName val="Budg_DV_44255"/>
      <sheetName val="BUDG_EC_513_Total55"/>
      <sheetName val="BUDG_EC_513_MBO55"/>
      <sheetName val="Banque MEB Pristina"/>
      <sheetName val="Caisse"/>
      <sheetName val="Critéres "/>
      <sheetName val="BUDG_EC_513_GS55"/>
      <sheetName val="Data"/>
      <sheetName val="BUDG_FD_52855"/>
      <sheetName val="Recap_Siege55"/>
      <sheetName val="Budg_DV_45756"/>
      <sheetName val="Budg_DV_43356"/>
      <sheetName val="Banque_MEB_Pristina"/>
      <sheetName val="Critéres_"/>
      <sheetName val="Banque_MEB_Pristina1"/>
      <sheetName val="Critéres_1"/>
      <sheetName val="Banque_MEB_Pristina2"/>
      <sheetName val="Critéres_2"/>
      <sheetName val="Budg_DV_45757"/>
      <sheetName val="Budg_DV_43357"/>
      <sheetName val="Budg_DV_44256"/>
      <sheetName val="BUDG_EC_513_Total56"/>
      <sheetName val="BUDG_EC_513_MBO56"/>
      <sheetName val="BUDG_EC_513_GS56"/>
      <sheetName val="BUDG_FD_52856"/>
      <sheetName val="Recap_Siege56"/>
      <sheetName val="BFU Sindh Global-PKR"/>
      <sheetName val="Paramètres"/>
      <sheetName val=""/>
      <sheetName val="Liste"/>
      <sheetName val="Budg_DV_45758"/>
      <sheetName val="Budg_DV_43358"/>
      <sheetName val="Budg_DV_44257"/>
      <sheetName val="BUDG_EC_513_Total57"/>
      <sheetName val="BUDG_EC_513_MBO57"/>
      <sheetName val="BUDG_EC_513_GS57"/>
      <sheetName val="BUDG_FD_52857"/>
      <sheetName val="Recap_Siege57"/>
      <sheetName val="BFU_Sindh_Global-PKR"/>
    </sheetNames>
    <sheetDataSet>
      <sheetData sheetId="0">
        <row r="4">
          <cell r="A4" t="str">
            <v>IDCONTRAT</v>
          </cell>
          <cell r="B4" t="str">
            <v>IDLIGNEB</v>
          </cell>
          <cell r="C4">
            <v>38353</v>
          </cell>
          <cell r="D4">
            <v>38384</v>
          </cell>
          <cell r="E4">
            <v>38412</v>
          </cell>
          <cell r="F4">
            <v>38443</v>
          </cell>
          <cell r="G4">
            <v>38473</v>
          </cell>
          <cell r="H4">
            <v>38504</v>
          </cell>
          <cell r="I4">
            <v>38534</v>
          </cell>
          <cell r="J4">
            <v>38565</v>
          </cell>
          <cell r="K4">
            <v>38596</v>
          </cell>
          <cell r="L4">
            <v>38626</v>
          </cell>
          <cell r="M4">
            <v>38657</v>
          </cell>
          <cell r="N4">
            <v>38687</v>
          </cell>
          <cell r="O4">
            <v>38718</v>
          </cell>
          <cell r="P4">
            <v>38749</v>
          </cell>
          <cell r="Q4">
            <v>38777</v>
          </cell>
          <cell r="R4">
            <v>38808</v>
          </cell>
          <cell r="S4">
            <v>38838</v>
          </cell>
          <cell r="T4">
            <v>38869</v>
          </cell>
          <cell r="U4">
            <v>38899</v>
          </cell>
          <cell r="V4" t="str">
            <v>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 refreshError="1"/>
      <sheetData sheetId="49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s"/>
      <sheetName val="Loan"/>
      <sheetName val="Payroll"/>
      <sheetName val="Advance"/>
      <sheetName val="LeaveBook"/>
      <sheetName val="LeaveFollow-up"/>
      <sheetName val="End of Service"/>
      <sheetName val="Contracts"/>
      <sheetName val="SAlary Slip"/>
      <sheetName val="Pivot Table"/>
      <sheetName val="IT"/>
      <sheetName val="NASSIT"/>
      <sheetName val="Salary Scale"/>
      <sheetName val="Accountancy"/>
      <sheetName val="Lists"/>
      <sheetName val="data1"/>
      <sheetName val="Calendrier des actions"/>
      <sheetName val="Planning perso expat"/>
      <sheetName val="Planning perso local"/>
      <sheetName val="SaisieCoûtsBudget"/>
      <sheetName val="SaisieRessourcesBudget"/>
      <sheetName val="TablesCodes"/>
      <sheetName val="BudgetGlobal1"/>
      <sheetName val="BudgetGlobal2"/>
      <sheetName val="BudgetGlobal3"/>
      <sheetName val="BudgetGlobal4"/>
      <sheetName val="BudgetGlobal5"/>
      <sheetName val="BudgetCroisé1"/>
      <sheetName val="BudgetCroisé2"/>
      <sheetName val="BudgetGlobalMois1"/>
      <sheetName val="BudgetGlobalMois2"/>
      <sheetName val="BudgetGlobalMois3"/>
      <sheetName val="PlanFinancement1Tous"/>
      <sheetName val="PlanFinancement1TousECU"/>
      <sheetName val="PlanFinancement1Signé"/>
      <sheetName val="PlanFinancement2Tous"/>
      <sheetName val="PlanFinancement2Signé"/>
      <sheetName val="PlanFinancement3Tous"/>
      <sheetName val="PlanFinancement3Signé"/>
      <sheetName val="PlanFinancementMois1Tous"/>
      <sheetName val="PlanFinancementMois1Signé"/>
      <sheetName val="PlanFinancementMois2Tous"/>
      <sheetName val="PlanFinancementMois2Signé"/>
      <sheetName val="Calendrier_des_actions"/>
      <sheetName val="Planning_perso_expat"/>
      <sheetName val="Planning_perso_local"/>
      <sheetName val="Calendrier_des_actions4"/>
      <sheetName val="Planning_perso_expat4"/>
      <sheetName val="Planning_perso_local4"/>
      <sheetName val="Calendrier_des_actions3"/>
      <sheetName val="Planning_perso_expat3"/>
      <sheetName val="Planning_perso_local3"/>
      <sheetName val="Calendrier_des_actions1"/>
      <sheetName val="Planning_perso_expat1"/>
      <sheetName val="Planning_perso_local1"/>
      <sheetName val="Calendrier_des_actions2"/>
      <sheetName val="Planning_perso_expat2"/>
      <sheetName val="Planning_perso_local2"/>
      <sheetName val="Calendrier_des_actions5"/>
      <sheetName val="Planning_perso_expat5"/>
      <sheetName val="Planning_perso_local5"/>
      <sheetName val="Calendrier_des_actions6"/>
      <sheetName val="Planning_perso_expat6"/>
      <sheetName val="Planning_perso_local6"/>
      <sheetName val="Calendrier_des_actions7"/>
      <sheetName val="Planning_perso_expat7"/>
      <sheetName val="Planning_perso_local7"/>
      <sheetName val="Calendrier_des_actions8"/>
      <sheetName val="Planning_perso_expat8"/>
      <sheetName val="Planning_perso_local8"/>
      <sheetName val="Calendrier_des_actions10"/>
      <sheetName val="Planning_perso_expat10"/>
      <sheetName val="Planning_perso_local10"/>
      <sheetName val="Calendrier_des_actions9"/>
      <sheetName val="Planning_perso_expat9"/>
      <sheetName val="Planning_perso_local9"/>
      <sheetName val="Calendrier_des_actions11"/>
      <sheetName val="Planning_perso_expat11"/>
      <sheetName val="Planning_perso_local11"/>
      <sheetName val="Calendrier_des_actions12"/>
      <sheetName val="Planning_perso_expat12"/>
      <sheetName val="Planning_perso_local12"/>
      <sheetName val="Juillet 08"/>
      <sheetName val="SOMMAIRE"/>
      <sheetName val="PARAMETER"/>
      <sheetName val="STAFF LIST EUR"/>
      <sheetName val="RECAP BUDGET LINES F"/>
      <sheetName val="RECAP BASE FORECASTED"/>
      <sheetName val="1 Parameters"/>
      <sheetName val="End_of_Service"/>
      <sheetName val="SAlary_Slip"/>
      <sheetName val="Pivot_Table"/>
      <sheetName val="Salary_Sca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">
          <cell r="L2" t="str">
            <v>A12</v>
          </cell>
          <cell r="N2" t="str">
            <v>A3A86A</v>
          </cell>
          <cell r="P2" t="str">
            <v>B2B86A</v>
          </cell>
          <cell r="R2" t="str">
            <v>6500O</v>
          </cell>
          <cell r="T2" t="str">
            <v>AM10</v>
          </cell>
          <cell r="V2" t="str">
            <v>AA00</v>
          </cell>
          <cell r="X2" t="str">
            <v>AA00</v>
          </cell>
        </row>
        <row r="3">
          <cell r="N3" t="str">
            <v>A3A86B</v>
          </cell>
          <cell r="P3" t="str">
            <v>B2B86B</v>
          </cell>
          <cell r="R3">
            <v>6501</v>
          </cell>
          <cell r="T3" t="str">
            <v>BA10</v>
          </cell>
          <cell r="V3" t="str">
            <v>AA01</v>
          </cell>
          <cell r="X3" t="str">
            <v>AA01</v>
          </cell>
        </row>
        <row r="4">
          <cell r="N4" t="str">
            <v>A3A86C</v>
          </cell>
          <cell r="P4" t="str">
            <v>B2B86C</v>
          </cell>
          <cell r="T4" t="str">
            <v>BA11</v>
          </cell>
          <cell r="V4" t="str">
            <v>AA02</v>
          </cell>
          <cell r="X4" t="str">
            <v>AA02</v>
          </cell>
        </row>
        <row r="5">
          <cell r="N5" t="str">
            <v>A3A86D</v>
          </cell>
          <cell r="P5" t="str">
            <v>B2B86D</v>
          </cell>
          <cell r="V5" t="str">
            <v>AA03</v>
          </cell>
          <cell r="X5" t="str">
            <v>AA03</v>
          </cell>
        </row>
        <row r="6">
          <cell r="V6" t="str">
            <v>AA04</v>
          </cell>
          <cell r="X6" t="str">
            <v>AA04</v>
          </cell>
        </row>
        <row r="7">
          <cell r="V7" t="str">
            <v>AA10</v>
          </cell>
          <cell r="X7" t="str">
            <v>AA10</v>
          </cell>
        </row>
        <row r="8">
          <cell r="V8" t="str">
            <v>AA11</v>
          </cell>
          <cell r="X8" t="str">
            <v>AA11</v>
          </cell>
        </row>
        <row r="9">
          <cell r="V9" t="str">
            <v>AA12</v>
          </cell>
          <cell r="X9" t="str">
            <v>AA12</v>
          </cell>
        </row>
        <row r="10">
          <cell r="V10" t="str">
            <v>AA13</v>
          </cell>
          <cell r="X10" t="str">
            <v>AA13</v>
          </cell>
        </row>
        <row r="11">
          <cell r="V11" t="str">
            <v>AA14</v>
          </cell>
          <cell r="X11" t="str">
            <v>AA14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 refreshError="1"/>
      <sheetData sheetId="89"/>
      <sheetData sheetId="90"/>
      <sheetData sheetId="91"/>
      <sheetData sheetId="92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O DO"/>
      <sheetName val="D1"/>
      <sheetName val="D2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5"/>
      <sheetName val="R6"/>
      <sheetName val="R7"/>
      <sheetName val="R8"/>
      <sheetName val="SHEET"/>
      <sheetName val="PRINT"/>
      <sheetName val="P1"/>
      <sheetName val="P2"/>
      <sheetName val="Salary &amp; job scale"/>
      <sheetName val="1 Parameters"/>
      <sheetName val="2 Assumptions"/>
      <sheetName val="3 STAFF LIST"/>
      <sheetName val="4.1 SALARY SCALE"/>
      <sheetName val="4.2 NEW SALARY SCALE"/>
      <sheetName val="4.3 Grille MSP"/>
      <sheetName val="4.4 Primes delocalisés"/>
      <sheetName val="5 RECAP CONTRAT"/>
      <sheetName val="6 RECAP Z1"/>
      <sheetName val="7 ReadMe"/>
      <sheetName val="PARAMETRES"/>
      <sheetName val="TO_DO"/>
      <sheetName val="Salary_&amp;_job_scale"/>
      <sheetName val="PARAMETERS"/>
      <sheetName val="Lists"/>
      <sheetName val="data1"/>
      <sheetName val="TO_DO1"/>
      <sheetName val="Salary_&amp;_job_scale1"/>
      <sheetName val="1_Parameters"/>
      <sheetName val="2_Assumptions"/>
      <sheetName val="3_STAFF_LIST"/>
      <sheetName val="4_1_SALARY_SCALE"/>
      <sheetName val="4_2_NEW_SALARY_SCALE"/>
      <sheetName val="4_3_Grille_MSP"/>
      <sheetName val="4_4_Primes_delocalisés"/>
      <sheetName val="5_RECAP_CONTRAT"/>
      <sheetName val="6_RECAP_Z1"/>
      <sheetName val="7_ReadMe"/>
      <sheetName val="SUMMARY (2)"/>
      <sheetName val="SHA HR"/>
      <sheetName val="Reference numbers"/>
      <sheetName val="TB Criteria"/>
      <sheetName val="Drop-down Options"/>
      <sheetName val="TO_DO2"/>
      <sheetName val="Salary_&amp;_job_scale2"/>
      <sheetName val="1_Parameters1"/>
      <sheetName val="2_Assumptions1"/>
      <sheetName val="3_STAFF_LIST1"/>
      <sheetName val="4_1_SALARY_SCALE1"/>
      <sheetName val="4_2_NEW_SALARY_SCALE1"/>
      <sheetName val="4_3_Grille_MSP1"/>
      <sheetName val="4_4_Primes_delocalisés1"/>
      <sheetName val="5_RECAP_CONTRAT1"/>
      <sheetName val="6_RECAP_Z11"/>
      <sheetName val="7_ReadMe1"/>
      <sheetName val="Barêmes"/>
      <sheetName val="parameter"/>
      <sheetName val="D - Admin Budget-GBP"/>
      <sheetName val="E - Admin Budget-local"/>
      <sheetName val="G - Staff Costs Glbl &amp; Natnl+"/>
      <sheetName val="F - Staff Costs UK &amp; National"/>
      <sheetName val="TablesCodes"/>
      <sheetName val="TO_DO3"/>
      <sheetName val="Salary_&amp;_job_scale3"/>
      <sheetName val="1_Parameters2"/>
      <sheetName val="2_Assumptions2"/>
      <sheetName val="3_STAFF_LIST2"/>
      <sheetName val="4_1_SALARY_SCALE2"/>
      <sheetName val="4_2_NEW_SALARY_SCALE2"/>
      <sheetName val="4_3_Grille_MSP2"/>
      <sheetName val="4_4_Primes_delocalisés2"/>
      <sheetName val="5_RECAP_CONTRAT2"/>
      <sheetName val="6_RECAP_Z12"/>
      <sheetName val="7_ReadMe2"/>
      <sheetName val="SUMMARY_(2)1"/>
      <sheetName val="SHA_HR1"/>
      <sheetName val="SUMMARY_(2)"/>
      <sheetName val="SHA_HR"/>
      <sheetName val="TO_DO4"/>
      <sheetName val="Salary_&amp;_job_scale4"/>
      <sheetName val="1_Parameters3"/>
      <sheetName val="2_Assumptions3"/>
      <sheetName val="3_STAFF_LIST3"/>
      <sheetName val="4_1_SALARY_SCALE3"/>
      <sheetName val="4_2_NEW_SALARY_SCALE3"/>
      <sheetName val="4_3_Grille_MSP3"/>
      <sheetName val="4_4_Primes_delocalisés3"/>
      <sheetName val="5_RECAP_CONTRAT3"/>
      <sheetName val="6_RECAP_Z13"/>
      <sheetName val="7_ReadMe3"/>
      <sheetName val="SUMMARY_(2)2"/>
      <sheetName val="SHA_HR2"/>
      <sheetName val="TO_DO5"/>
      <sheetName val="Salary_&amp;_job_scale5"/>
      <sheetName val="1_Parameters4"/>
      <sheetName val="2_Assumptions4"/>
      <sheetName val="3_STAFF_LIST4"/>
      <sheetName val="4_1_SALARY_SCALE4"/>
      <sheetName val="4_2_NEW_SALARY_SCALE4"/>
      <sheetName val="4_3_Grille_MSP4"/>
      <sheetName val="4_4_Primes_delocalisés4"/>
      <sheetName val="5_RECAP_CONTRAT4"/>
      <sheetName val="6_RECAP_Z14"/>
      <sheetName val="7_ReadMe4"/>
      <sheetName val="SUMMARY_(2)3"/>
      <sheetName val="SHA_HR3"/>
      <sheetName val="TO_DO6"/>
      <sheetName val="Salary_&amp;_job_scale6"/>
      <sheetName val="1_Parameters5"/>
      <sheetName val="2_Assumptions5"/>
      <sheetName val="3_STAFF_LIST5"/>
      <sheetName val="4_1_SALARY_SCALE5"/>
      <sheetName val="4_2_NEW_SALARY_SCALE5"/>
      <sheetName val="4_3_Grille_MSP5"/>
      <sheetName val="4_4_Primes_delocalisés5"/>
      <sheetName val="5_RECAP_CONTRAT5"/>
      <sheetName val="6_RECAP_Z15"/>
      <sheetName val="7_ReadMe5"/>
      <sheetName val="SUMMARY_(2)4"/>
      <sheetName val="SHA_HR4"/>
      <sheetName val="TO_DO16"/>
      <sheetName val="Salary_&amp;_job_scale16"/>
      <sheetName val="1_Parameters15"/>
      <sheetName val="2_Assumptions15"/>
      <sheetName val="3_STAFF_LIST15"/>
      <sheetName val="4_1_SALARY_SCALE15"/>
      <sheetName val="4_2_NEW_SALARY_SCALE15"/>
      <sheetName val="4_3_Grille_MSP15"/>
      <sheetName val="4_4_Primes_delocalisés15"/>
      <sheetName val="5_RECAP_CONTRAT15"/>
      <sheetName val="6_RECAP_Z115"/>
      <sheetName val="7_ReadMe15"/>
      <sheetName val="SUMMARY_(2)14"/>
      <sheetName val="SHA_HR14"/>
      <sheetName val="TO_DO8"/>
      <sheetName val="Salary_&amp;_job_scale8"/>
      <sheetName val="1_Parameters7"/>
      <sheetName val="2_Assumptions7"/>
      <sheetName val="3_STAFF_LIST7"/>
      <sheetName val="4_1_SALARY_SCALE7"/>
      <sheetName val="4_2_NEW_SALARY_SCALE7"/>
      <sheetName val="4_3_Grille_MSP7"/>
      <sheetName val="4_4_Primes_delocalisés7"/>
      <sheetName val="5_RECAP_CONTRAT7"/>
      <sheetName val="6_RECAP_Z17"/>
      <sheetName val="7_ReadMe7"/>
      <sheetName val="SUMMARY_(2)6"/>
      <sheetName val="SHA_HR6"/>
      <sheetName val="TO_DO7"/>
      <sheetName val="Salary_&amp;_job_scale7"/>
      <sheetName val="1_Parameters6"/>
      <sheetName val="2_Assumptions6"/>
      <sheetName val="3_STAFF_LIST6"/>
      <sheetName val="4_1_SALARY_SCALE6"/>
      <sheetName val="4_2_NEW_SALARY_SCALE6"/>
      <sheetName val="4_3_Grille_MSP6"/>
      <sheetName val="4_4_Primes_delocalisés6"/>
      <sheetName val="5_RECAP_CONTRAT6"/>
      <sheetName val="6_RECAP_Z16"/>
      <sheetName val="7_ReadMe6"/>
      <sheetName val="SUMMARY_(2)5"/>
      <sheetName val="SHA_HR5"/>
      <sheetName val="TO_DO9"/>
      <sheetName val="Salary_&amp;_job_scale9"/>
      <sheetName val="1_Parameters8"/>
      <sheetName val="2_Assumptions8"/>
      <sheetName val="3_STAFF_LIST8"/>
      <sheetName val="4_1_SALARY_SCALE8"/>
      <sheetName val="4_2_NEW_SALARY_SCALE8"/>
      <sheetName val="4_3_Grille_MSP8"/>
      <sheetName val="4_4_Primes_delocalisés8"/>
      <sheetName val="5_RECAP_CONTRAT8"/>
      <sheetName val="6_RECAP_Z18"/>
      <sheetName val="7_ReadMe8"/>
      <sheetName val="SUMMARY_(2)7"/>
      <sheetName val="SHA_HR7"/>
      <sheetName val="TO_DO11"/>
      <sheetName val="Salary_&amp;_job_scale11"/>
      <sheetName val="1_Parameters10"/>
      <sheetName val="2_Assumptions10"/>
      <sheetName val="3_STAFF_LIST10"/>
      <sheetName val="4_1_SALARY_SCALE10"/>
      <sheetName val="4_2_NEW_SALARY_SCALE10"/>
      <sheetName val="4_3_Grille_MSP10"/>
      <sheetName val="4_4_Primes_delocalisés10"/>
      <sheetName val="5_RECAP_CONTRAT10"/>
      <sheetName val="6_RECAP_Z110"/>
      <sheetName val="7_ReadMe10"/>
      <sheetName val="SUMMARY_(2)9"/>
      <sheetName val="SHA_HR9"/>
      <sheetName val="TO_DO10"/>
      <sheetName val="Salary_&amp;_job_scale10"/>
      <sheetName val="1_Parameters9"/>
      <sheetName val="2_Assumptions9"/>
      <sheetName val="3_STAFF_LIST9"/>
      <sheetName val="4_1_SALARY_SCALE9"/>
      <sheetName val="4_2_NEW_SALARY_SCALE9"/>
      <sheetName val="4_3_Grille_MSP9"/>
      <sheetName val="4_4_Primes_delocalisés9"/>
      <sheetName val="5_RECAP_CONTRAT9"/>
      <sheetName val="6_RECAP_Z19"/>
      <sheetName val="7_ReadMe9"/>
      <sheetName val="SUMMARY_(2)8"/>
      <sheetName val="SHA_HR8"/>
      <sheetName val="TO_DO12"/>
      <sheetName val="Salary_&amp;_job_scale12"/>
      <sheetName val="1_Parameters11"/>
      <sheetName val="2_Assumptions11"/>
      <sheetName val="3_STAFF_LIST11"/>
      <sheetName val="4_1_SALARY_SCALE11"/>
      <sheetName val="4_2_NEW_SALARY_SCALE11"/>
      <sheetName val="4_3_Grille_MSP11"/>
      <sheetName val="4_4_Primes_delocalisés11"/>
      <sheetName val="5_RECAP_CONTRAT11"/>
      <sheetName val="6_RECAP_Z111"/>
      <sheetName val="7_ReadMe11"/>
      <sheetName val="SUMMARY_(2)10"/>
      <sheetName val="SHA_HR10"/>
      <sheetName val="TO_DO13"/>
      <sheetName val="Salary_&amp;_job_scale13"/>
      <sheetName val="1_Parameters12"/>
      <sheetName val="2_Assumptions12"/>
      <sheetName val="3_STAFF_LIST12"/>
      <sheetName val="4_1_SALARY_SCALE12"/>
      <sheetName val="4_2_NEW_SALARY_SCALE12"/>
      <sheetName val="4_3_Grille_MSP12"/>
      <sheetName val="4_4_Primes_delocalisés12"/>
      <sheetName val="5_RECAP_CONTRAT12"/>
      <sheetName val="6_RECAP_Z112"/>
      <sheetName val="7_ReadMe12"/>
      <sheetName val="SUMMARY_(2)11"/>
      <sheetName val="SHA_HR11"/>
      <sheetName val="TO_DO14"/>
      <sheetName val="Salary_&amp;_job_scale14"/>
      <sheetName val="1_Parameters13"/>
      <sheetName val="2_Assumptions13"/>
      <sheetName val="3_STAFF_LIST13"/>
      <sheetName val="4_1_SALARY_SCALE13"/>
      <sheetName val="4_2_NEW_SALARY_SCALE13"/>
      <sheetName val="4_3_Grille_MSP13"/>
      <sheetName val="4_4_Primes_delocalisés13"/>
      <sheetName val="5_RECAP_CONTRAT13"/>
      <sheetName val="6_RECAP_Z113"/>
      <sheetName val="7_ReadMe13"/>
      <sheetName val="SUMMARY_(2)12"/>
      <sheetName val="SHA_HR12"/>
      <sheetName val="TO_DO15"/>
      <sheetName val="Salary_&amp;_job_scale15"/>
      <sheetName val="1_Parameters14"/>
      <sheetName val="2_Assumptions14"/>
      <sheetName val="3_STAFF_LIST14"/>
      <sheetName val="4_1_SALARY_SCALE14"/>
      <sheetName val="4_2_NEW_SALARY_SCALE14"/>
      <sheetName val="4_3_Grille_MSP14"/>
      <sheetName val="4_4_Primes_delocalisés14"/>
      <sheetName val="5_RECAP_CONTRAT14"/>
      <sheetName val="6_RECAP_Z114"/>
      <sheetName val="7_ReadMe14"/>
      <sheetName val="SUMMARY_(2)13"/>
      <sheetName val="SHA_HR13"/>
      <sheetName val="TO_DO17"/>
      <sheetName val="Salary_&amp;_job_scale17"/>
      <sheetName val="1_Parameters16"/>
      <sheetName val="2_Assumptions16"/>
      <sheetName val="3_STAFF_LIST16"/>
      <sheetName val="4_1_SALARY_SCALE16"/>
      <sheetName val="4_2_NEW_SALARY_SCALE16"/>
      <sheetName val="4_3_Grille_MSP16"/>
      <sheetName val="4_4_Primes_delocalisés16"/>
      <sheetName val="5_RECAP_CONTRAT16"/>
      <sheetName val="6_RECAP_Z116"/>
      <sheetName val="7_ReadMe16"/>
      <sheetName val="SUMMARY_(2)15"/>
      <sheetName val="SHA_HR15"/>
      <sheetName val="TO_DO18"/>
      <sheetName val="Salary_&amp;_job_scale18"/>
      <sheetName val="1_Parameters17"/>
      <sheetName val="2_Assumptions17"/>
      <sheetName val="3_STAFF_LIST17"/>
      <sheetName val="4_1_SALARY_SCALE17"/>
      <sheetName val="4_2_NEW_SALARY_SCALE17"/>
      <sheetName val="4_3_Grille_MSP17"/>
      <sheetName val="4_4_Primes_delocalisés17"/>
      <sheetName val="5_RECAP_CONTRAT17"/>
      <sheetName val="6_RECAP_Z117"/>
      <sheetName val="7_ReadMe17"/>
      <sheetName val="SUMMARY_(2)16"/>
      <sheetName val="SHA_HR16"/>
      <sheetName val="Paramétrages"/>
      <sheetName val="CODES"/>
      <sheetName val="Reference_numbers"/>
      <sheetName val="TB_Criteria"/>
      <sheetName val="Drop-down_Options"/>
      <sheetName val="TO_DO19"/>
      <sheetName val="Salary_&amp;_job_scale19"/>
      <sheetName val="1_Parameters18"/>
      <sheetName val="2_Assumptions18"/>
      <sheetName val="3_STAFF_LIST18"/>
      <sheetName val="4_1_SALARY_SCALE18"/>
      <sheetName val="4_2_NEW_SALARY_SCALE18"/>
      <sheetName val="4_3_Grille_MSP18"/>
      <sheetName val="4_4_Primes_delocalisés18"/>
      <sheetName val="5_RECAP_CONTRAT18"/>
      <sheetName val="6_RECAP_Z118"/>
      <sheetName val="7_ReadMe18"/>
      <sheetName val="SUMMARY_(2)17"/>
      <sheetName val="Reference_numbers1"/>
      <sheetName val="TB_Criteria1"/>
      <sheetName val="Drop-down_Options1"/>
      <sheetName val="SHA_HR17"/>
      <sheetName val="TO_DO21"/>
      <sheetName val="Salary_&amp;_job_scale21"/>
      <sheetName val="1_Parameters20"/>
      <sheetName val="2_Assumptions20"/>
      <sheetName val="3_STAFF_LIST20"/>
      <sheetName val="4_1_SALARY_SCALE20"/>
      <sheetName val="4_2_NEW_SALARY_SCALE20"/>
      <sheetName val="4_3_Grille_MSP20"/>
      <sheetName val="4_4_Primes_delocalisés20"/>
      <sheetName val="5_RECAP_CONTRAT20"/>
      <sheetName val="6_RECAP_Z120"/>
      <sheetName val="7_ReadMe20"/>
      <sheetName val="SUMMARY_(2)19"/>
      <sheetName val="Reference_numbers3"/>
      <sheetName val="TB_Criteria3"/>
      <sheetName val="Drop-down_Options3"/>
      <sheetName val="SHA_HR19"/>
      <sheetName val="TO_DO20"/>
      <sheetName val="Salary_&amp;_job_scale20"/>
      <sheetName val="1_Parameters19"/>
      <sheetName val="2_Assumptions19"/>
      <sheetName val="3_STAFF_LIST19"/>
      <sheetName val="4_1_SALARY_SCALE19"/>
      <sheetName val="4_2_NEW_SALARY_SCALE19"/>
      <sheetName val="4_3_Grille_MSP19"/>
      <sheetName val="4_4_Primes_delocalisés19"/>
      <sheetName val="5_RECAP_CONTRAT19"/>
      <sheetName val="6_RECAP_Z119"/>
      <sheetName val="7_ReadMe19"/>
      <sheetName val="SUMMARY_(2)18"/>
      <sheetName val="Reference_numbers2"/>
      <sheetName val="TB_Criteria2"/>
      <sheetName val="Drop-down_Options2"/>
      <sheetName val="SHA_HR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5">
          <cell r="D15" t="str">
            <v>Active</v>
          </cell>
          <cell r="N15" t="str">
            <v>AJ01</v>
          </cell>
          <cell r="P15" t="str">
            <v>AM11</v>
          </cell>
          <cell r="T15" t="str">
            <v>AB01</v>
          </cell>
          <cell r="X15" t="str">
            <v>CA00</v>
          </cell>
        </row>
        <row r="16">
          <cell r="N16" t="str">
            <v>AJ02</v>
          </cell>
          <cell r="P16" t="str">
            <v>AM13</v>
          </cell>
          <cell r="T16" t="str">
            <v>AB03</v>
          </cell>
          <cell r="X16" t="str">
            <v>CA01</v>
          </cell>
        </row>
        <row r="17">
          <cell r="P17" t="str">
            <v>BA21</v>
          </cell>
          <cell r="T17" t="str">
            <v>AF02</v>
          </cell>
          <cell r="X17" t="str">
            <v>CA02</v>
          </cell>
        </row>
        <row r="18">
          <cell r="P18" t="str">
            <v>BA20</v>
          </cell>
          <cell r="T18" t="str">
            <v>AB00</v>
          </cell>
          <cell r="X18" t="str">
            <v>CA03</v>
          </cell>
        </row>
        <row r="19">
          <cell r="P19" t="str">
            <v>BA22</v>
          </cell>
          <cell r="T19" t="str">
            <v>AB02</v>
          </cell>
        </row>
        <row r="20">
          <cell r="P20" t="str">
            <v>AM10</v>
          </cell>
          <cell r="T20" t="str">
            <v>AC00</v>
          </cell>
        </row>
        <row r="21">
          <cell r="P21" t="str">
            <v>AM12</v>
          </cell>
          <cell r="T21" t="str">
            <v>AD00</v>
          </cell>
        </row>
        <row r="22">
          <cell r="P22" t="str">
            <v>AM14</v>
          </cell>
          <cell r="T22" t="str">
            <v>AE00</v>
          </cell>
        </row>
        <row r="23">
          <cell r="P23" t="str">
            <v>AM15</v>
          </cell>
          <cell r="T23" t="str">
            <v>AF01</v>
          </cell>
        </row>
        <row r="24">
          <cell r="P24" t="str">
            <v>AM17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 refreshError="1"/>
      <sheetData sheetId="304" refreshError="1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Interne avant la magie"/>
      <sheetName val="Budget LEDA Site apres magie"/>
      <sheetName val="art 4.3.2 Costs per results"/>
      <sheetName val="art 4.3.2.4 Other costs"/>
      <sheetName val="art 11 ECHO budget "/>
      <sheetName val="art 10 Ressources Humaines"/>
      <sheetName val="Calculation support ope"/>
      <sheetName val="Xchange rate"/>
      <sheetName val="Sal Scale"/>
      <sheetName val="EUROPAID Vs. new Sal Scale "/>
      <sheetName val="Expatriate costs"/>
      <sheetName val="Transport costs"/>
      <sheetName val="Communication running costs"/>
      <sheetName val="Equipments"/>
      <sheetName val="Programme costs"/>
      <sheetName val="Biogas Plant 3m3"/>
      <sheetName val="Gaz equipement"/>
      <sheetName val="Latrines"/>
      <sheetName val="Kitchen"/>
      <sheetName val="Drain Construction"/>
      <sheetName val="Pond RFilling"/>
      <sheetName val="Bath corner"/>
      <sheetName val="Solid waste"/>
      <sheetName val="New Pipe Line"/>
      <sheetName val="New Tank"/>
      <sheetName val="water cost"/>
      <sheetName val="Filter kolshi"/>
      <sheetName val="Aquassistance visit cost"/>
      <sheetName val="Procuremen table"/>
      <sheetName val="Purchase Plan"/>
      <sheetName val="Work plan"/>
      <sheetName val="Budget_Interne_avant_la_magie"/>
      <sheetName val="Budget_LEDA_Site_apres_magie"/>
      <sheetName val="art_4_3_2_Costs_per_results"/>
      <sheetName val="art_4_3_2_4_Other_costs"/>
      <sheetName val="art_11_ECHO_budget_"/>
      <sheetName val="art_10_Ressources_Humaines"/>
      <sheetName val="Calculation_support_ope"/>
      <sheetName val="Xchange_rate"/>
      <sheetName val="Sal_Scale"/>
      <sheetName val="EUROPAID_Vs__new_Sal_Scale_"/>
      <sheetName val="Expatriate_costs"/>
      <sheetName val="Transport_costs"/>
      <sheetName val="Communication_running_costs"/>
      <sheetName val="Programme_costs"/>
      <sheetName val="Biogas_Plant_3m3"/>
      <sheetName val="Gaz_equipement"/>
      <sheetName val="Drain_Construction"/>
      <sheetName val="Pond_RFilling"/>
      <sheetName val="Bath_corner"/>
      <sheetName val="Solid_waste"/>
      <sheetName val="New_Pipe_Line"/>
      <sheetName val="New_Tank"/>
      <sheetName val="water_cost"/>
      <sheetName val="Filter_kolshi"/>
      <sheetName val="Aquassistance_visit_cost"/>
      <sheetName val="Procuremen_table"/>
      <sheetName val="Purchase_Plan"/>
      <sheetName val="Work_plan"/>
      <sheetName val="Budget_Interne_avant_la_magie1"/>
      <sheetName val="Budget_LEDA_Site_apres_magie1"/>
      <sheetName val="art_4_3_2_Costs_per_results1"/>
      <sheetName val="art_4_3_2_4_Other_costs1"/>
      <sheetName val="art_11_ECHO_budget_1"/>
      <sheetName val="art_10_Ressources_Humaines1"/>
      <sheetName val="Calculation_support_ope1"/>
      <sheetName val="Xchange_rate1"/>
      <sheetName val="Sal_Scale1"/>
      <sheetName val="EUROPAID_Vs__new_Sal_Scale_1"/>
      <sheetName val="Expatriate_costs1"/>
      <sheetName val="Transport_costs1"/>
      <sheetName val="Communication_running_costs1"/>
      <sheetName val="Programme_costs1"/>
      <sheetName val="Biogas_Plant_3m31"/>
      <sheetName val="Gaz_equipement1"/>
      <sheetName val="Drain_Construction1"/>
      <sheetName val="Pond_RFilling1"/>
      <sheetName val="Bath_corner1"/>
      <sheetName val="Solid_waste1"/>
      <sheetName val="New_Pipe_Line1"/>
      <sheetName val="New_Tank1"/>
      <sheetName val="water_cost1"/>
      <sheetName val="Filter_kolshi1"/>
      <sheetName val="Aquassistance_visit_cost1"/>
      <sheetName val="Procuremen_table1"/>
      <sheetName val="Purchase_Plan1"/>
      <sheetName val="Work_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">
          <cell r="K2" t="str">
            <v>Fournitures</v>
          </cell>
        </row>
        <row r="3">
          <cell r="K3" t="str">
            <v>Services</v>
          </cell>
        </row>
        <row r="4">
          <cell r="K4" t="str">
            <v>Travaux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K2" t="str">
            <v>Fournitures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 scale"/>
      <sheetName val="Leaves"/>
      <sheetName val="Payroll"/>
      <sheetName val="Payslip"/>
    </sheetNames>
    <sheetDataSet>
      <sheetData sheetId="0">
        <row r="4">
          <cell r="R4" t="str">
            <v xml:space="preserve">Married </v>
          </cell>
        </row>
        <row r="5">
          <cell r="R5" t="str">
            <v>Single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 scale"/>
      <sheetName val="Leaves"/>
      <sheetName val="Payroll"/>
      <sheetName val="Payslip"/>
    </sheetNames>
    <sheetDataSet>
      <sheetData sheetId="0">
        <row r="4">
          <cell r="R4" t="str">
            <v xml:space="preserve">Married </v>
          </cell>
        </row>
        <row r="5">
          <cell r="R5" t="str">
            <v>Single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D October"/>
    </sheetNames>
    <sheetDataSet>
      <sheetData sheetId="0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Logigramme"/>
      <sheetName val="Guide d'utilisation"/>
      <sheetName val="PAP"/>
      <sheetName val="salary scale"/>
    </sheetNames>
    <sheetDataSet>
      <sheetData sheetId="0">
        <row r="2">
          <cell r="C2" t="str">
            <v>HQ</v>
          </cell>
          <cell r="D2" t="str">
            <v>DIRECT</v>
          </cell>
        </row>
        <row r="3">
          <cell r="C3" t="str">
            <v>REGIONAL</v>
          </cell>
          <cell r="D3" t="str">
            <v>NEGOCIATED</v>
          </cell>
        </row>
        <row r="4">
          <cell r="C4" t="str">
            <v>CAPITAL</v>
          </cell>
          <cell r="D4" t="str">
            <v>NAT OPEN TENDER</v>
          </cell>
        </row>
        <row r="5">
          <cell r="C5" t="str">
            <v>BASE</v>
          </cell>
          <cell r="D5" t="str">
            <v>INT OPEN TENDER</v>
          </cell>
        </row>
        <row r="6">
          <cell r="D6" t="str">
            <v>INT RESTRICTED TENDER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ch 2005"/>
      <sheetName val="Payslips March"/>
      <sheetName val="REFLECT March 2005"/>
      <sheetName val="Staff Oct05"/>
      <sheetName val="salaries oct 05"/>
      <sheetName val="Pay slips Oct 05"/>
      <sheetName val="CACUSD"/>
      <sheetName val="March_2005"/>
      <sheetName val="Payslips_March"/>
      <sheetName val="REFLECT_March_2005"/>
      <sheetName val="Staff_Oct05"/>
      <sheetName val="salaries_oct_05"/>
      <sheetName val="Pay_slips_Oct_05"/>
      <sheetName val="Tab passation marché"/>
      <sheetName val="March_20052"/>
      <sheetName val="Payslips_March2"/>
      <sheetName val="REFLECT_March_20052"/>
      <sheetName val="Staff_Oct052"/>
      <sheetName val="salaries_oct_052"/>
      <sheetName val="Pay_slips_Oct_052"/>
      <sheetName val="Tab_passation_marché1"/>
      <sheetName val="March_20051"/>
      <sheetName val="Payslips_March1"/>
      <sheetName val="REFLECT_March_20051"/>
      <sheetName val="Staff_Oct051"/>
      <sheetName val="salaries_oct_051"/>
      <sheetName val="Pay_slips_Oct_051"/>
      <sheetName val="Tab_passation_marché"/>
      <sheetName val="March_20054"/>
      <sheetName val="Payslips_March4"/>
      <sheetName val="REFLECT_March_20054"/>
      <sheetName val="Staff_Oct054"/>
      <sheetName val="salaries_oct_054"/>
      <sheetName val="Pay_slips_Oct_054"/>
      <sheetName val="Tab_passation_marché3"/>
      <sheetName val="March_20053"/>
      <sheetName val="Payslips_March3"/>
      <sheetName val="REFLECT_March_20053"/>
      <sheetName val="Staff_Oct053"/>
      <sheetName val="salaries_oct_053"/>
      <sheetName val="Pay_slips_Oct_053"/>
      <sheetName val="Tab_passation_marché2"/>
      <sheetName val="March_20055"/>
      <sheetName val="Payslips_March5"/>
      <sheetName val="REFLECT_March_20055"/>
      <sheetName val="Staff_Oct055"/>
      <sheetName val="salaries_oct_055"/>
      <sheetName val="Pay_slips_Oct_055"/>
      <sheetName val="Tab_passation_marché4"/>
      <sheetName val="March_20056"/>
      <sheetName val="Payslips_March6"/>
      <sheetName val="REFLECT_March_20056"/>
      <sheetName val="Staff_Oct056"/>
      <sheetName val="salaries_oct_056"/>
      <sheetName val="Pay_slips_Oct_056"/>
      <sheetName val="Tab_passation_marché5"/>
      <sheetName val="March_20057"/>
      <sheetName val="Payslips_March7"/>
      <sheetName val="REFLECT_March_20057"/>
      <sheetName val="Staff_Oct057"/>
      <sheetName val="salaries_oct_057"/>
      <sheetName val="Pay_slips_Oct_057"/>
      <sheetName val="Tab_passation_marché6"/>
    </sheetNames>
    <sheetDataSet>
      <sheetData sheetId="0">
        <row r="5">
          <cell r="C5">
            <v>18000</v>
          </cell>
          <cell r="D5">
            <v>3350</v>
          </cell>
          <cell r="E5">
            <v>4500</v>
          </cell>
          <cell r="F5">
            <v>2250</v>
          </cell>
          <cell r="G5">
            <v>7500</v>
          </cell>
          <cell r="H5">
            <v>4000</v>
          </cell>
          <cell r="I5">
            <v>0</v>
          </cell>
          <cell r="K5">
            <v>21350</v>
          </cell>
          <cell r="L5">
            <v>39600</v>
          </cell>
        </row>
        <row r="6">
          <cell r="C6">
            <v>0.2</v>
          </cell>
          <cell r="D6">
            <v>0.05</v>
          </cell>
          <cell r="E6">
            <v>0.13</v>
          </cell>
          <cell r="F6">
            <v>7.0000000000000007E-2</v>
          </cell>
          <cell r="G6">
            <v>0.19</v>
          </cell>
          <cell r="H6">
            <v>0.1</v>
          </cell>
          <cell r="I6">
            <v>0.06</v>
          </cell>
          <cell r="K6">
            <v>0.25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C5">
            <v>18000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18000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5">
          <cell r="C5">
            <v>18000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>
        <row r="5">
          <cell r="C5">
            <v>18000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5">
          <cell r="C5">
            <v>18000</v>
          </cell>
        </row>
      </sheetData>
      <sheetData sheetId="43"/>
      <sheetData sheetId="44"/>
      <sheetData sheetId="45"/>
      <sheetData sheetId="46"/>
      <sheetData sheetId="47"/>
      <sheetData sheetId="48"/>
      <sheetData sheetId="49">
        <row r="5">
          <cell r="C5">
            <v>18000</v>
          </cell>
        </row>
      </sheetData>
      <sheetData sheetId="50"/>
      <sheetData sheetId="51"/>
      <sheetData sheetId="52"/>
      <sheetData sheetId="53"/>
      <sheetData sheetId="54"/>
      <sheetData sheetId="55"/>
      <sheetData sheetId="56">
        <row r="5">
          <cell r="C5">
            <v>18000</v>
          </cell>
        </row>
      </sheetData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</sheetNames>
    <sheetDataSet>
      <sheetData sheetId="0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</sheetNames>
    <sheetDataSet>
      <sheetData sheetId="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ernal"/>
      <sheetName val="External Budget Detail"/>
      <sheetName val="Internal Budget"/>
      <sheetName val="Salary Scale"/>
      <sheetName val="Benf"/>
      <sheetName val="Bene calc"/>
      <sheetName val="Hygiene kit"/>
    </sheetNames>
    <sheetDataSet>
      <sheetData sheetId="0"/>
      <sheetData sheetId="1"/>
      <sheetData sheetId="2">
        <row r="6">
          <cell r="R6">
            <v>8.8350695753473471E-2</v>
          </cell>
        </row>
      </sheetData>
      <sheetData sheetId="3"/>
      <sheetData sheetId="4"/>
      <sheetData sheetId="5"/>
      <sheetData sheetId="6">
        <row r="4">
          <cell r="B4" t="str">
            <v>Clothes Washing Soap Bars</v>
          </cell>
        </row>
      </sheetData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PARAMETRES"/>
      <sheetName val="DETAILS COUTS EXPATS"/>
      <sheetName val="PLAN FI EXPATS"/>
      <sheetName val="SYNTHESE BUD"/>
      <sheetName val="RECAP Z1"/>
    </sheetNames>
    <sheetDataSet>
      <sheetData sheetId="0" refreshError="1"/>
      <sheetData sheetId="1" refreshError="1">
        <row r="3">
          <cell r="C3" t="str">
            <v>Kathmandu</v>
          </cell>
          <cell r="AA3" t="str">
            <v>ADMIN</v>
          </cell>
          <cell r="AD3" t="str">
            <v>S</v>
          </cell>
        </row>
        <row r="4">
          <cell r="AA4" t="str">
            <v>BASEREP</v>
          </cell>
          <cell r="AD4" t="str">
            <v>V</v>
          </cell>
        </row>
        <row r="5">
          <cell r="AA5" t="str">
            <v>CAPLOG</v>
          </cell>
        </row>
        <row r="6">
          <cell r="AA6" t="str">
            <v>DOCTOR</v>
          </cell>
        </row>
        <row r="7">
          <cell r="AA7" t="str">
            <v>FIEDLOG</v>
          </cell>
        </row>
        <row r="8">
          <cell r="AA8" t="str">
            <v>FS AGRI</v>
          </cell>
        </row>
        <row r="9">
          <cell r="AA9" t="str">
            <v>FS COOR</v>
          </cell>
        </row>
        <row r="10">
          <cell r="AA10" t="str">
            <v>FS DISTR</v>
          </cell>
        </row>
        <row r="11">
          <cell r="AA11" t="str">
            <v>FS SOCIO</v>
          </cell>
        </row>
        <row r="12">
          <cell r="AA12" t="str">
            <v>HABILOFF</v>
          </cell>
        </row>
        <row r="13">
          <cell r="AA13" t="str">
            <v>HEADMISS</v>
          </cell>
        </row>
        <row r="14">
          <cell r="AA14" t="str">
            <v>HEAEDUOF</v>
          </cell>
        </row>
        <row r="15">
          <cell r="AA15" t="str">
            <v>LOGADMIN</v>
          </cell>
        </row>
        <row r="16">
          <cell r="AA16" t="str">
            <v>LOGCOORD</v>
          </cell>
        </row>
        <row r="17">
          <cell r="AA17" t="str">
            <v>MEDNUTCO</v>
          </cell>
        </row>
        <row r="18">
          <cell r="AA18" t="str">
            <v>MIDWIFE</v>
          </cell>
        </row>
        <row r="19">
          <cell r="AA19" t="str">
            <v>NURSE</v>
          </cell>
        </row>
        <row r="20">
          <cell r="AA20" t="str">
            <v>NURSENUT</v>
          </cell>
        </row>
        <row r="21">
          <cell r="AA21" t="str">
            <v>NUTRITION</v>
          </cell>
        </row>
        <row r="22">
          <cell r="AA22" t="str">
            <v>PROGCOOR</v>
          </cell>
        </row>
        <row r="23">
          <cell r="AA23" t="str">
            <v>PROJCOOR</v>
          </cell>
        </row>
        <row r="24">
          <cell r="AA24" t="str">
            <v>PSYCHO</v>
          </cell>
        </row>
        <row r="25">
          <cell r="AA25" t="str">
            <v>SANEDUOF</v>
          </cell>
        </row>
        <row r="26">
          <cell r="AA26" t="str">
            <v>WSCOORD</v>
          </cell>
        </row>
        <row r="27">
          <cell r="AA27" t="str">
            <v>WSOFFIC</v>
          </cell>
        </row>
        <row r="28">
          <cell r="AA28" t="str">
            <v>ADMIN RH</v>
          </cell>
        </row>
        <row r="29">
          <cell r="AA29" t="str">
            <v>ADMINCOORD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hrono achat 2009 "/>
      <sheetName val="Chrono achat Exemple"/>
      <sheetName val="Chrono_achat_2009_"/>
      <sheetName val="Chrono_achat_Exemple"/>
      <sheetName val="Chrono_achat_2009_1"/>
      <sheetName val="Chrono_achat_Exemple1"/>
      <sheetName val="Chrono_achat_2009_2"/>
      <sheetName val="Chrono_achat_Exemple2"/>
      <sheetName val="Chrono_achat_2009_3"/>
      <sheetName val="Chrono_achat_Exemple3"/>
      <sheetName val="Chrono_achat_2009_4"/>
      <sheetName val="Chrono_achat_Exemple4"/>
      <sheetName val="Chrono_achat_2009_5"/>
      <sheetName val="Chrono_achat_Exemple5"/>
      <sheetName val="Chrono_achat_2009_6"/>
      <sheetName val="Chrono_achat_Exemple6"/>
      <sheetName val="Chrono_achat_2009_8"/>
      <sheetName val="Chrono_achat_Exemple8"/>
      <sheetName val="Chrono_achat_2009_7"/>
      <sheetName val="Chrono_achat_Exemple7"/>
      <sheetName val="Chrono_achat_2009_9"/>
      <sheetName val="Chrono_achat_Exemple9"/>
      <sheetName val="Chrono_achat_2009_10"/>
      <sheetName val="Chrono_achat_Exemple10"/>
      <sheetName val="Chrono_achat_2009_11"/>
      <sheetName val="Chrono_achat_Exemple11"/>
      <sheetName val="data1"/>
      <sheetName val="SORTIE DE FUEL"/>
      <sheetName val="ANNEE"/>
      <sheetName val="PARAMETRES"/>
    </sheetNames>
    <sheetDataSet>
      <sheetData sheetId="0" refreshError="1">
        <row r="4">
          <cell r="R4" t="str">
            <v>3 cotations</v>
          </cell>
        </row>
        <row r="5">
          <cell r="R5" t="str">
            <v>4 cotations</v>
          </cell>
        </row>
        <row r="6">
          <cell r="R6" t="str">
            <v>Appel d'offre local ouvert</v>
          </cell>
        </row>
        <row r="7">
          <cell r="R7" t="str">
            <v>Appel d'offre local restreint</v>
          </cell>
        </row>
        <row r="8">
          <cell r="R8" t="str">
            <v>Appel d'offre international ouvert</v>
          </cell>
        </row>
        <row r="9">
          <cell r="R9" t="str">
            <v>Appel d'offre international restreint</v>
          </cell>
        </row>
        <row r="10">
          <cell r="R10" t="str">
            <v>Procédure négocié 1 seul offre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hrono achat 2009 "/>
      <sheetName val="Chrono achat Exemple"/>
      <sheetName val="Chrono_achat_2009_"/>
      <sheetName val="Chrono_achat_Exemple"/>
      <sheetName val="Chrono_achat_2009_1"/>
      <sheetName val="Chrono_achat_Exemple1"/>
      <sheetName val="Chrono_achat_2009_2"/>
      <sheetName val="Chrono_achat_Exemple2"/>
      <sheetName val="Chrono_achat_2009_3"/>
      <sheetName val="Chrono_achat_Exemple3"/>
      <sheetName val="Chrono_achat_2009_4"/>
      <sheetName val="Chrono_achat_Exemple4"/>
      <sheetName val="Chrono_achat_2009_5"/>
      <sheetName val="Chrono_achat_Exemple5"/>
      <sheetName val="Chrono_achat_2009_6"/>
      <sheetName val="Chrono_achat_Exemple6"/>
      <sheetName val="Chrono_achat_2009_8"/>
      <sheetName val="Chrono_achat_Exemple8"/>
      <sheetName val="Chrono_achat_2009_7"/>
      <sheetName val="Chrono_achat_Exemple7"/>
      <sheetName val="Chrono_achat_2009_9"/>
      <sheetName val="Chrono_achat_Exemple9"/>
      <sheetName val="Chrono_achat_2009_10"/>
      <sheetName val="Chrono_achat_Exemple10"/>
      <sheetName val="Chrono_achat_2009_11"/>
      <sheetName val="Chrono_achat_Exemple11"/>
      <sheetName val="data1"/>
      <sheetName val="SORTIE DE FUEL"/>
      <sheetName val="ANNEE"/>
      <sheetName val="PARAMETRES"/>
    </sheetNames>
    <sheetDataSet>
      <sheetData sheetId="0" refreshError="1">
        <row r="4">
          <cell r="R4" t="str">
            <v>3 cotations</v>
          </cell>
        </row>
        <row r="5">
          <cell r="R5" t="str">
            <v>4 cotations</v>
          </cell>
        </row>
        <row r="6">
          <cell r="R6" t="str">
            <v>Appel d'offre local ouvert</v>
          </cell>
        </row>
        <row r="7">
          <cell r="R7" t="str">
            <v>Appel d'offre local restreint</v>
          </cell>
        </row>
        <row r="8">
          <cell r="R8" t="str">
            <v>Appel d'offre international ouvert</v>
          </cell>
        </row>
        <row r="9">
          <cell r="R9" t="str">
            <v>Appel d'offre international restreint</v>
          </cell>
        </row>
        <row r="10">
          <cell r="R10" t="str">
            <v>Procédure négocié 1 seul offre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PARAMETRES"/>
      <sheetName val="DETAILS COUTS EXPATS"/>
      <sheetName val="PLAN FI EXPATS"/>
      <sheetName val="SYNTHESE BUD"/>
      <sheetName val="RECAP Z1"/>
      <sheetName val="Salaries - Coordo Réels"/>
      <sheetName val="menubudget"/>
      <sheetName val="budget"/>
      <sheetName val="raccordement"/>
      <sheetName val="browse"/>
      <sheetName val="conversion"/>
      <sheetName val="joker"/>
      <sheetName val="SB"/>
      <sheetName val="verifdep"/>
      <sheetName val="saisieraccordement"/>
      <sheetName val="saisiedepenses"/>
      <sheetName val="saisieforfaits"/>
      <sheetName val="renvoi"/>
    </sheetNames>
    <sheetDataSet>
      <sheetData sheetId="0" refreshError="1"/>
      <sheetData sheetId="1">
        <row r="4">
          <cell r="E4" t="str">
            <v>BMC01</v>
          </cell>
        </row>
        <row r="5">
          <cell r="E5" t="str">
            <v>GAC01</v>
          </cell>
        </row>
        <row r="6">
          <cell r="E6" t="str">
            <v>KIC01</v>
          </cell>
        </row>
        <row r="7">
          <cell r="E7" t="str">
            <v>KAC01</v>
          </cell>
        </row>
        <row r="8">
          <cell r="E8" t="str">
            <v>GAN01</v>
          </cell>
        </row>
        <row r="9">
          <cell r="E9" t="str">
            <v>GAF01</v>
          </cell>
        </row>
        <row r="10">
          <cell r="E10" t="str">
            <v>GAH01</v>
          </cell>
        </row>
        <row r="11">
          <cell r="E11" t="str">
            <v>KIN01</v>
          </cell>
        </row>
        <row r="12">
          <cell r="E12" t="str">
            <v>KIF01</v>
          </cell>
        </row>
        <row r="13">
          <cell r="E13" t="str">
            <v>KIH01</v>
          </cell>
        </row>
        <row r="14">
          <cell r="E14" t="str">
            <v>GAC02</v>
          </cell>
        </row>
        <row r="15">
          <cell r="E15" t="str">
            <v>GAH02</v>
          </cell>
        </row>
        <row r="16">
          <cell r="E16" t="str">
            <v>GAH03</v>
          </cell>
        </row>
        <row r="17">
          <cell r="E17" t="str">
            <v>GAF03</v>
          </cell>
        </row>
        <row r="18">
          <cell r="E18" t="str">
            <v>KIH03</v>
          </cell>
        </row>
        <row r="19">
          <cell r="E19" t="str">
            <v>KIF03</v>
          </cell>
        </row>
        <row r="20">
          <cell r="E20" t="str">
            <v>GAM02</v>
          </cell>
        </row>
        <row r="21">
          <cell r="E21" t="str">
            <v>GAM03</v>
          </cell>
        </row>
        <row r="22">
          <cell r="E22" t="str">
            <v>KIM03</v>
          </cell>
        </row>
        <row r="23">
          <cell r="E23" t="str">
            <v>BMF01</v>
          </cell>
        </row>
        <row r="24">
          <cell r="E24" t="str">
            <v>KAF01</v>
          </cell>
        </row>
        <row r="25">
          <cell r="E25" t="str">
            <v>KAH01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8">
          <cell r="C28" t="str">
            <v>ECU</v>
          </cell>
        </row>
      </sheetData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OFDA ELD"/>
      <sheetName val="Local staff NYA"/>
      <sheetName val="Structure NYA"/>
      <sheetName val="Budget_OFDA_ELD"/>
      <sheetName val="Local_staff_NYA"/>
      <sheetName val="Structure_NYA"/>
      <sheetName val="Budget_OFDA_ELD1"/>
      <sheetName val="Local_staff_NYA1"/>
      <sheetName val="Structure_NYA1"/>
      <sheetName val="Budget_OFDA_ELD2"/>
      <sheetName val="Local_staff_NYA2"/>
      <sheetName val="Structure_NYA2"/>
      <sheetName val="Budget_OFDA_ELD3"/>
      <sheetName val="Local_staff_NYA3"/>
      <sheetName val="Structure_NYA3"/>
      <sheetName val="Budget_OFDA_ELD4"/>
      <sheetName val="Local_staff_NYA4"/>
      <sheetName val="Structure_NYA4"/>
      <sheetName val="Budget_OFDA_ELD5"/>
      <sheetName val="Local_staff_NYA5"/>
      <sheetName val="Structure_NYA5"/>
      <sheetName val="Budget_OFDA_ELD6"/>
      <sheetName val="Local_staff_NYA6"/>
      <sheetName val="Structure_NYA6"/>
      <sheetName val="Budget_OFDA_ELD8"/>
      <sheetName val="Local_staff_NYA8"/>
      <sheetName val="Structure_NYA8"/>
      <sheetName val="Budget_OFDA_ELD7"/>
      <sheetName val="Local_staff_NYA7"/>
      <sheetName val="Structure_NYA7"/>
      <sheetName val="Budget_OFDA_ELD9"/>
      <sheetName val="Local_staff_NYA9"/>
      <sheetName val="Structure_NYA9"/>
      <sheetName val="Budget_OFDA_ELD10"/>
      <sheetName val="Local_staff_NYA10"/>
      <sheetName val="Structure_NYA10"/>
      <sheetName val="Coding"/>
      <sheetName val="Rapport de stock"/>
      <sheetName val="Rapport_de_stock"/>
      <sheetName val="Budget_OFDA_ELD11"/>
      <sheetName val="Local_staff_NYA11"/>
      <sheetName val="Structure_NYA11"/>
      <sheetName val="Rapport_de_stock1"/>
      <sheetName val="Budget_OFDA_ELD12"/>
      <sheetName val="Local_staff_NYA12"/>
      <sheetName val="Structure_NYA12"/>
      <sheetName val="Budget_OFDA_ELD13"/>
      <sheetName val="Local_staff_NYA13"/>
      <sheetName val="Structure_NYA13"/>
      <sheetName val="Budget_OFDA_ELD14"/>
      <sheetName val="Local_staff_NYA14"/>
      <sheetName val="Structure_NYA14"/>
      <sheetName val="Budget_OFDA_ELD15"/>
      <sheetName val="Local_staff_NYA15"/>
      <sheetName val="Structure_NYA15"/>
      <sheetName val="Budget_OFDA_ELD16"/>
      <sheetName val="Local_staff_NYA16"/>
      <sheetName val="Structure_NYA16"/>
      <sheetName val="Budget_OFDA_ELD17"/>
      <sheetName val="Local_staff_NYA17"/>
      <sheetName val="Structure_NYA17"/>
      <sheetName val="Budget_OFDA_ELD18"/>
      <sheetName val="Local_staff_NYA18"/>
      <sheetName val="Structure_NYA18"/>
      <sheetName val="Budget_OFDA_ELD19"/>
      <sheetName val="Local_staff_NYA19"/>
      <sheetName val="Structure_NYA19"/>
      <sheetName val="Budget_OFDA_ELD20"/>
      <sheetName val="Local_staff_NYA20"/>
      <sheetName val="Structure_NYA20"/>
      <sheetName val="Budget_OFDA_ELD21"/>
      <sheetName val="Local_staff_NYA21"/>
      <sheetName val="Structure_NYA21"/>
      <sheetName val="Budget_OFDA_ELD22"/>
      <sheetName val="Local_staff_NYA22"/>
      <sheetName val="Structure_NYA22"/>
      <sheetName val="Budget_OFDA_ELD23"/>
      <sheetName val="Local_staff_NYA23"/>
      <sheetName val="Structure_NYA23"/>
    </sheetNames>
    <sheetDataSet>
      <sheetData sheetId="0" refreshError="1">
        <row r="1">
          <cell r="A1">
            <v>200.21922699999999</v>
          </cell>
        </row>
      </sheetData>
      <sheetData sheetId="1"/>
      <sheetData sheetId="2"/>
      <sheetData sheetId="3">
        <row r="1">
          <cell r="A1">
            <v>200.21922699999999</v>
          </cell>
        </row>
      </sheetData>
      <sheetData sheetId="4"/>
      <sheetData sheetId="5"/>
      <sheetData sheetId="6">
        <row r="1">
          <cell r="A1">
            <v>200.21922699999999</v>
          </cell>
        </row>
      </sheetData>
      <sheetData sheetId="7"/>
      <sheetData sheetId="8"/>
      <sheetData sheetId="9">
        <row r="1">
          <cell r="A1">
            <v>200.21922699999999</v>
          </cell>
        </row>
      </sheetData>
      <sheetData sheetId="10"/>
      <sheetData sheetId="11"/>
      <sheetData sheetId="12">
        <row r="1">
          <cell r="A1">
            <v>200.21922699999999</v>
          </cell>
        </row>
      </sheetData>
      <sheetData sheetId="13"/>
      <sheetData sheetId="14"/>
      <sheetData sheetId="15">
        <row r="1">
          <cell r="A1">
            <v>200.21922699999999</v>
          </cell>
        </row>
      </sheetData>
      <sheetData sheetId="16"/>
      <sheetData sheetId="17"/>
      <sheetData sheetId="18">
        <row r="1">
          <cell r="A1">
            <v>200.21922699999999</v>
          </cell>
        </row>
      </sheetData>
      <sheetData sheetId="19"/>
      <sheetData sheetId="20"/>
      <sheetData sheetId="21">
        <row r="1">
          <cell r="A1">
            <v>200.21922699999999</v>
          </cell>
        </row>
      </sheetData>
      <sheetData sheetId="22"/>
      <sheetData sheetId="23"/>
      <sheetData sheetId="24">
        <row r="1">
          <cell r="A1">
            <v>200.21922699999999</v>
          </cell>
        </row>
      </sheetData>
      <sheetData sheetId="25"/>
      <sheetData sheetId="26"/>
      <sheetData sheetId="27">
        <row r="1">
          <cell r="A1">
            <v>200.21922699999999</v>
          </cell>
        </row>
      </sheetData>
      <sheetData sheetId="28"/>
      <sheetData sheetId="29"/>
      <sheetData sheetId="30">
        <row r="1">
          <cell r="A1">
            <v>200.21922699999999</v>
          </cell>
        </row>
      </sheetData>
      <sheetData sheetId="31"/>
      <sheetData sheetId="32"/>
      <sheetData sheetId="33">
        <row r="1">
          <cell r="A1">
            <v>200.21922699999999</v>
          </cell>
        </row>
      </sheetData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>
        <row r="1">
          <cell r="A1">
            <v>200.21922699999999</v>
          </cell>
        </row>
      </sheetData>
      <sheetData sheetId="44"/>
      <sheetData sheetId="45"/>
      <sheetData sheetId="46">
        <row r="1">
          <cell r="A1">
            <v>200.21922699999999</v>
          </cell>
        </row>
      </sheetData>
      <sheetData sheetId="47"/>
      <sheetData sheetId="48"/>
      <sheetData sheetId="49">
        <row r="1">
          <cell r="A1">
            <v>200.21922699999999</v>
          </cell>
        </row>
      </sheetData>
      <sheetData sheetId="50"/>
      <sheetData sheetId="51"/>
      <sheetData sheetId="52"/>
      <sheetData sheetId="53"/>
      <sheetData sheetId="54"/>
      <sheetData sheetId="55">
        <row r="1">
          <cell r="A1">
            <v>200.21922699999999</v>
          </cell>
        </row>
      </sheetData>
      <sheetData sheetId="56"/>
      <sheetData sheetId="57"/>
      <sheetData sheetId="58"/>
      <sheetData sheetId="59"/>
      <sheetData sheetId="60"/>
      <sheetData sheetId="61">
        <row r="1">
          <cell r="A1">
            <v>200.21922699999999</v>
          </cell>
        </row>
      </sheetData>
      <sheetData sheetId="62"/>
      <sheetData sheetId="63"/>
      <sheetData sheetId="64">
        <row r="1">
          <cell r="A1">
            <v>200.21922699999999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">
          <cell r="A1">
            <v>200.21922699999999</v>
          </cell>
        </row>
      </sheetData>
      <sheetData sheetId="74"/>
      <sheetData sheetId="75"/>
      <sheetData sheetId="76">
        <row r="1">
          <cell r="A1">
            <v>200.21922699999999</v>
          </cell>
        </row>
      </sheetData>
      <sheetData sheetId="77"/>
      <sheetData sheetId="7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D October"/>
    </sheetNames>
    <sheetDataSet>
      <sheetData sheetId="0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voi"/>
      <sheetName val="Rapport"/>
      <sheetName val="Salary Grid"/>
      <sheetName val="Datas"/>
      <sheetName val="Loan"/>
      <sheetName val="Payroll"/>
      <sheetName val="Advance"/>
      <sheetName val="LeaveBook"/>
      <sheetName val="LeaveFollow-up"/>
      <sheetName val="End of Service"/>
      <sheetName val="Contracts"/>
      <sheetName val="SAlary Slip"/>
      <sheetName val="Pivot Table"/>
      <sheetName val="IT"/>
      <sheetName val="NASSIT"/>
      <sheetName val="Salary Scale"/>
      <sheetName val="Accountancy"/>
      <sheetName val="Lists"/>
      <sheetName val="1. PFI fonctionnement"/>
      <sheetName val="PARAMETRES"/>
      <sheetName val="PSB paid"/>
      <sheetName val="Budget  by Objective"/>
      <sheetName val="P1"/>
      <sheetName val="New Salary scale"/>
    </sheetNames>
    <sheetDataSet>
      <sheetData sheetId="0" refreshError="1">
        <row r="5">
          <cell r="A5" t="str">
            <v>RPS</v>
          </cell>
        </row>
        <row r="8">
          <cell r="A8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How"/>
      <sheetName val="D1"/>
      <sheetName val="BK1 AL"/>
      <sheetName val="BK1 OL"/>
      <sheetName val="BK2"/>
      <sheetName val="BK3"/>
      <sheetName val="BK4"/>
      <sheetName val="BK5"/>
      <sheetName val="BK6"/>
      <sheetName val="F2"/>
      <sheetName val="R1"/>
      <sheetName val="R2"/>
      <sheetName val="PRINT"/>
      <sheetName val="SalarySlip"/>
      <sheetName val="AdvanceSlip"/>
      <sheetName val="P2"/>
      <sheetName val="P3"/>
      <sheetName val="Contract"/>
      <sheetName val="D1 Stopped"/>
      <sheetName val="BK1_AL"/>
      <sheetName val="BK1_OL"/>
      <sheetName val="D1_Stopped"/>
      <sheetName val="renvoi"/>
      <sheetName val="PSB to pay"/>
      <sheetName val="PSB paid"/>
      <sheetName val="Salary Scale"/>
      <sheetName val="invoice"/>
      <sheetName val="Advance"/>
      <sheetName val="invoice (2)"/>
      <sheetName val="Advance (2)"/>
      <sheetName val="invoice (3)"/>
      <sheetName val="Advance (3)"/>
      <sheetName val="Salary Grid"/>
    </sheetNames>
    <sheetDataSet>
      <sheetData sheetId="0">
        <row r="5">
          <cell r="A5" t="str">
            <v>JUAD211</v>
          </cell>
        </row>
      </sheetData>
      <sheetData sheetId="1" refreshError="1"/>
      <sheetData sheetId="2" refreshError="1">
        <row r="5">
          <cell r="A5" t="str">
            <v>JUAD211</v>
          </cell>
        </row>
        <row r="6">
          <cell r="A6" t="str">
            <v>JUJK034</v>
          </cell>
        </row>
        <row r="7">
          <cell r="A7" t="str">
            <v>JUJK035</v>
          </cell>
        </row>
        <row r="8">
          <cell r="A8" t="str">
            <v>JUNT089</v>
          </cell>
        </row>
        <row r="9">
          <cell r="A9" t="str">
            <v>JUNT099</v>
          </cell>
        </row>
        <row r="10">
          <cell r="A10" t="str">
            <v>BE0240</v>
          </cell>
        </row>
        <row r="11">
          <cell r="A11" t="str">
            <v>JU0001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Parameters"/>
      <sheetName val="2 Assumptions"/>
      <sheetName val="3 COSTS COLLECTION"/>
      <sheetName val="4 RECAP ACCOUNT"/>
      <sheetName val="5 RECAP FIN LINE"/>
      <sheetName val="6 RECAP Z1"/>
      <sheetName val="7 ReadMe Fr"/>
      <sheetName val="4 RECAP CONTRACT"/>
      <sheetName val="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Parameters"/>
      <sheetName val="2 Assumptions"/>
      <sheetName val="3 STAFF LIST"/>
      <sheetName val="4 SALARY SCALE"/>
      <sheetName val="5 RECAP FIN LINES"/>
      <sheetName val="6 RECAP Z1"/>
      <sheetName val="7 SALARY SCALE"/>
    </sheetNames>
    <sheetDataSet>
      <sheetData sheetId="0" refreshError="1">
        <row r="6">
          <cell r="N6" t="str">
            <v>1-PROJECT</v>
          </cell>
        </row>
        <row r="7">
          <cell r="N7" t="str">
            <v>2-TO BE SUBMITTED</v>
          </cell>
        </row>
        <row r="8">
          <cell r="N8" t="str">
            <v>3-SUBMITTED</v>
          </cell>
        </row>
        <row r="9">
          <cell r="N9" t="str">
            <v>4-ACCEPTED</v>
          </cell>
        </row>
        <row r="10">
          <cell r="N10" t="str">
            <v>5-SIGNED</v>
          </cell>
        </row>
        <row r="11">
          <cell r="N11" t="str">
            <v>6-COMPLETED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IVI 473"/>
    </sheetNames>
    <sheetDataSet>
      <sheetData sheetId="0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ivi budg"/>
      <sheetName val="TCD"/>
      <sheetName val="SAGA 24102008"/>
      <sheetName val="Modifs"/>
      <sheetName val="SAGA 201008"/>
      <sheetName val="CTSXX 07"/>
      <sheetName val="Totem 0109 au 1510"/>
      <sheetName val="4.3.2"/>
      <sheetName val="Annexe 11"/>
      <sheetName val="RH"/>
      <sheetName val="Expats"/>
    </sheetNames>
    <sheetDataSet>
      <sheetData sheetId="0">
        <row r="1">
          <cell r="B1">
            <v>1.5244901723741038E-3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VHL BOARD"/>
      <sheetName val="COMMUNICATION"/>
      <sheetName val="WATER SUPPLY IMPLEMENT"/>
      <sheetName val="EMERGENCY AWARENESS"/>
      <sheetName val="IDP MONITORING"/>
      <sheetName val="LATRINES"/>
      <sheetName val="COUTS EXPAT INPAT"/>
      <sheetName val="OFFICE-STOCK"/>
      <sheetName val="REHAB DETAIL"/>
      <sheetName val="REPARTITION VHL"/>
      <sheetName val="RUNNING COST"/>
      <sheetName val="VISIBILITE"/>
      <sheetName val="WATSAN MAINT"/>
      <sheetName val="WATER TREATMENT"/>
      <sheetName val="WATER TRUCKING"/>
      <sheetName val="1 Parameters"/>
      <sheetName val="Parameters"/>
      <sheetName val="Paramètres"/>
      <sheetName val="VHL_BOARD"/>
      <sheetName val="WATER_SUPPLY_IMPLEMENT"/>
      <sheetName val="EMERGENCY_AWARENESS"/>
      <sheetName val="IDP_MONITORING"/>
      <sheetName val="COUTS_EXPAT_INPAT"/>
      <sheetName val="REHAB_DETAIL"/>
      <sheetName val="REPARTITION_VHL"/>
      <sheetName val="RUNNING_COST"/>
      <sheetName val="WATSAN_MAINT"/>
      <sheetName val="WATER_TREATMENT"/>
      <sheetName val="WATER_TRUCKING"/>
      <sheetName val="VHL_BOARD1"/>
      <sheetName val="WATER_SUPPLY_IMPLEMENT1"/>
      <sheetName val="EMERGENCY_AWARENESS1"/>
      <sheetName val="IDP_MONITORING1"/>
      <sheetName val="COUTS_EXPAT_INPAT1"/>
      <sheetName val="REHAB_DETAIL1"/>
      <sheetName val="REPARTITION_VHL1"/>
      <sheetName val="RUNNING_COST1"/>
      <sheetName val="WATSAN_MAINT1"/>
      <sheetName val="WATER_TREATMENT1"/>
      <sheetName val="WATER_TRUCKING1"/>
      <sheetName val="SUIVI 473"/>
      <sheetName val="VHL_BOARD2"/>
      <sheetName val="WATER_SUPPLY_IMPLEMENT2"/>
      <sheetName val="EMERGENCY_AWARENESS2"/>
      <sheetName val="IDP_MONITORING2"/>
      <sheetName val="COUTS_EXPAT_INPAT2"/>
      <sheetName val="REHAB_DETAIL2"/>
      <sheetName val="REPARTITION_VHL2"/>
      <sheetName val="RUNNING_COST2"/>
      <sheetName val="WATSAN_MAINT2"/>
      <sheetName val="WATER_TREATMENT2"/>
      <sheetName val="WATER_TRUCKING2"/>
      <sheetName val="VHL_BOARD3"/>
      <sheetName val="WATER_SUPPLY_IMPLEMENT3"/>
      <sheetName val="EMERGENCY_AWARENESS3"/>
      <sheetName val="IDP_MONITORING3"/>
      <sheetName val="COUTS_EXPAT_INPAT3"/>
      <sheetName val="REHAB_DETAIL3"/>
      <sheetName val="REPARTITION_VHL3"/>
      <sheetName val="RUNNING_COST3"/>
      <sheetName val="WATSAN_MAINT3"/>
      <sheetName val="WATER_TREATMENT3"/>
      <sheetName val="WATER_TRUCKING3"/>
      <sheetName val="VHL_BOARD4"/>
      <sheetName val="WATER_SUPPLY_IMPLEMENT4"/>
      <sheetName val="EMERGENCY_AWARENESS4"/>
      <sheetName val="IDP_MONITORING4"/>
      <sheetName val="COUTS_EXPAT_INPAT4"/>
      <sheetName val="REHAB_DETAIL4"/>
      <sheetName val="REPARTITION_VHL4"/>
      <sheetName val="RUNNING_COST4"/>
      <sheetName val="WATSAN_MAINT4"/>
      <sheetName val="WATER_TREATMENT4"/>
      <sheetName val="WATER_TRUCKING4"/>
      <sheetName val="VHL_BOARD5"/>
      <sheetName val="WATER_SUPPLY_IMPLEMENT5"/>
      <sheetName val="EMERGENCY_AWARENESS5"/>
      <sheetName val="IDP_MONITORING5"/>
      <sheetName val="COUTS_EXPAT_INPAT5"/>
      <sheetName val="REHAB_DETAIL5"/>
      <sheetName val="REPARTITION_VHL5"/>
      <sheetName val="RUNNING_COST5"/>
      <sheetName val="WATSAN_MAINT5"/>
      <sheetName val="WATER_TREATMENT5"/>
      <sheetName val="WATER_TRUCKING5"/>
      <sheetName val="VHL_BOARD6"/>
      <sheetName val="WATER_SUPPLY_IMPLEMENT6"/>
      <sheetName val="EMERGENCY_AWARENESS6"/>
      <sheetName val="IDP_MONITORING6"/>
      <sheetName val="COUTS_EXPAT_INPAT6"/>
      <sheetName val="REHAB_DETAIL6"/>
      <sheetName val="REPARTITION_VHL6"/>
      <sheetName val="RUNNING_COST6"/>
      <sheetName val="WATSAN_MAINT6"/>
      <sheetName val="WATER_TREATMENT6"/>
      <sheetName val="WATER_TRUCKING6"/>
      <sheetName val="VHL_BOARD7"/>
      <sheetName val="WATER_SUPPLY_IMPLEMENT7"/>
      <sheetName val="EMERGENCY_AWARENESS7"/>
      <sheetName val="IDP_MONITORING7"/>
      <sheetName val="COUTS_EXPAT_INPAT7"/>
      <sheetName val="REHAB_DETAIL7"/>
      <sheetName val="REPARTITION_VHL7"/>
      <sheetName val="RUNNING_COST7"/>
      <sheetName val="WATSAN_MAINT7"/>
      <sheetName val="WATER_TREATMENT7"/>
      <sheetName val="WATER_TRUCKING7"/>
      <sheetName val="VHL_BOARD8"/>
      <sheetName val="WATER_SUPPLY_IMPLEMENT8"/>
      <sheetName val="EMERGENCY_AWARENESS8"/>
      <sheetName val="IDP_MONITORING8"/>
      <sheetName val="COUTS_EXPAT_INPAT8"/>
      <sheetName val="REHAB_DETAIL8"/>
      <sheetName val="REPARTITION_VHL8"/>
      <sheetName val="RUNNING_COST8"/>
      <sheetName val="WATSAN_MAINT8"/>
      <sheetName val="WATER_TREATMENT8"/>
      <sheetName val="WATER_TRUCKING8"/>
      <sheetName val="VHL_BOARD9"/>
      <sheetName val="WATER_SUPPLY_IMPLEMENT9"/>
      <sheetName val="EMERGENCY_AWARENESS9"/>
      <sheetName val="IDP_MONITORING9"/>
      <sheetName val="COUTS_EXPAT_INPAT9"/>
      <sheetName val="REHAB_DETAIL9"/>
      <sheetName val="REPARTITION_VHL9"/>
      <sheetName val="RUNNING_COST9"/>
      <sheetName val="WATSAN_MAINT9"/>
      <sheetName val="WATER_TREATMENT9"/>
      <sheetName val="WATER_TRUCKING9"/>
      <sheetName val="VHL_BOARD10"/>
      <sheetName val="WATER_SUPPLY_IMPLEMENT10"/>
      <sheetName val="EMERGENCY_AWARENESS10"/>
      <sheetName val="IDP_MONITORING10"/>
      <sheetName val="COUTS_EXPAT_INPAT10"/>
      <sheetName val="REHAB_DETAIL10"/>
      <sheetName val="REPARTITION_VHL10"/>
      <sheetName val="RUNNING_COST10"/>
      <sheetName val="WATSAN_MAINT10"/>
      <sheetName val="WATER_TREATMENT10"/>
      <sheetName val="WATER_TRUCKING10"/>
      <sheetName val="VHL_BOARD11"/>
      <sheetName val="WATER_SUPPLY_IMPLEMENT11"/>
      <sheetName val="EMERGENCY_AWARENESS11"/>
      <sheetName val="IDP_MONITORING11"/>
      <sheetName val="COUTS_EXPAT_INPAT11"/>
      <sheetName val="REHAB_DETAIL11"/>
      <sheetName val="REPARTITION_VHL11"/>
      <sheetName val="RUNNING_COST11"/>
      <sheetName val="WATSAN_MAINT11"/>
      <sheetName val="WATER_TREATMENT11"/>
      <sheetName val="WATER_TRUCKING11"/>
      <sheetName val="VHL_BOARD12"/>
      <sheetName val="WATER_SUPPLY_IMPLEMENT12"/>
      <sheetName val="EMERGENCY_AWARENESS12"/>
      <sheetName val="IDP_MONITORING12"/>
      <sheetName val="COUTS_EXPAT_INPAT12"/>
      <sheetName val="REHAB_DETAIL12"/>
      <sheetName val="REPARTITION_VHL12"/>
      <sheetName val="RUNNING_COST12"/>
      <sheetName val="WATSAN_MAINT12"/>
      <sheetName val="WATER_TREATMENT12"/>
      <sheetName val="WATER_TRUCKING12"/>
      <sheetName val="VHL_BOARD13"/>
      <sheetName val="WATER_SUPPLY_IMPLEMENT13"/>
      <sheetName val="EMERGENCY_AWARENESS13"/>
      <sheetName val="IDP_MONITORING13"/>
      <sheetName val="COUTS_EXPAT_INPAT13"/>
      <sheetName val="REHAB_DETAIL13"/>
      <sheetName val="REPARTITION_VHL13"/>
      <sheetName val="RUNNING_COST13"/>
      <sheetName val="WATSAN_MAINT13"/>
      <sheetName val="WATER_TREATMENT13"/>
      <sheetName val="WATER_TRUCKING13"/>
      <sheetName val="VHL_BOARD14"/>
      <sheetName val="WATER_SUPPLY_IMPLEMENT14"/>
      <sheetName val="EMERGENCY_AWARENESS14"/>
      <sheetName val="IDP_MONITORING14"/>
      <sheetName val="COUTS_EXPAT_INPAT14"/>
      <sheetName val="REHAB_DETAIL14"/>
      <sheetName val="REPARTITION_VHL14"/>
      <sheetName val="RUNNING_COST14"/>
      <sheetName val="WATSAN_MAINT14"/>
      <sheetName val="WATER_TREATMENT14"/>
      <sheetName val="WATER_TRUCKING14"/>
      <sheetName val="VHL_BOARD15"/>
      <sheetName val="WATER_SUPPLY_IMPLEMENT15"/>
      <sheetName val="EMERGENCY_AWARENESS15"/>
      <sheetName val="IDP_MONITORING15"/>
      <sheetName val="COUTS_EXPAT_INPAT15"/>
      <sheetName val="REHAB_DETAIL15"/>
      <sheetName val="REPARTITION_VHL15"/>
      <sheetName val="RUNNING_COST15"/>
      <sheetName val="WATSAN_MAINT15"/>
      <sheetName val="WATER_TREATMENT15"/>
      <sheetName val="WATER_TRUCKING15"/>
      <sheetName val="VHL_BOARD16"/>
      <sheetName val="WATER_SUPPLY_IMPLEMENT16"/>
      <sheetName val="EMERGENCY_AWARENESS16"/>
      <sheetName val="IDP_MONITORING16"/>
      <sheetName val="COUTS_EXPAT_INPAT16"/>
      <sheetName val="REHAB_DETAIL16"/>
      <sheetName val="REPARTITION_VHL16"/>
      <sheetName val="RUNNING_COST16"/>
      <sheetName val="WATSAN_MAINT16"/>
      <sheetName val="WATER_TREATMENT16"/>
      <sheetName val="WATER_TRUCKING16"/>
      <sheetName val="VHL_BOARD17"/>
      <sheetName val="WATER_SUPPLY_IMPLEMENT17"/>
      <sheetName val="EMERGENCY_AWARENESS17"/>
      <sheetName val="IDP_MONITORING17"/>
      <sheetName val="COUTS_EXPAT_INPAT17"/>
      <sheetName val="REHAB_DETAIL17"/>
      <sheetName val="REPARTITION_VHL17"/>
      <sheetName val="RUNNING_COST17"/>
      <sheetName val="WATSAN_MAINT17"/>
      <sheetName val="WATER_TREATMENT17"/>
      <sheetName val="WATER_TRUCKING17"/>
      <sheetName val="VHL_BOARD18"/>
      <sheetName val="WATER_SUPPLY_IMPLEMENT18"/>
      <sheetName val="EMERGENCY_AWARENESS18"/>
      <sheetName val="IDP_MONITORING18"/>
      <sheetName val="COUTS_EXPAT_INPAT18"/>
      <sheetName val="REHAB_DETAIL18"/>
      <sheetName val="REPARTITION_VHL18"/>
      <sheetName val="RUNNING_COST18"/>
      <sheetName val="WATSAN_MAINT18"/>
      <sheetName val="WATER_TREATMENT18"/>
      <sheetName val="WATER_TRUCKING18"/>
      <sheetName val="VHL_BOARD19"/>
      <sheetName val="WATER_SUPPLY_IMPLEMENT19"/>
      <sheetName val="EMERGENCY_AWARENESS19"/>
      <sheetName val="IDP_MONITORING19"/>
      <sheetName val="COUTS_EXPAT_INPAT19"/>
      <sheetName val="REHAB_DETAIL19"/>
      <sheetName val="REPARTITION_VHL19"/>
      <sheetName val="RUNNING_COST19"/>
      <sheetName val="WATSAN_MAINT19"/>
      <sheetName val="WATER_TREATMENT19"/>
      <sheetName val="WATER_TRUCKING19"/>
      <sheetName val="VHL_BOARD20"/>
      <sheetName val="WATER_SUPPLY_IMPLEMENT20"/>
      <sheetName val="EMERGENCY_AWARENESS20"/>
      <sheetName val="IDP_MONITORING20"/>
      <sheetName val="COUTS_EXPAT_INPAT20"/>
      <sheetName val="REHAB_DETAIL20"/>
      <sheetName val="REPARTITION_VHL20"/>
      <sheetName val="RUNNING_COST20"/>
      <sheetName val="WATSAN_MAINT20"/>
      <sheetName val="WATER_TREATMENT20"/>
      <sheetName val="WATER_TRUCKING20"/>
      <sheetName val="VHL_BOARD21"/>
      <sheetName val="WATER_SUPPLY_IMPLEMENT21"/>
      <sheetName val="EMERGENCY_AWARENESS21"/>
      <sheetName val="IDP_MONITORING21"/>
      <sheetName val="COUTS_EXPAT_INPAT21"/>
      <sheetName val="REHAB_DETAIL21"/>
      <sheetName val="REPARTITION_VHL21"/>
      <sheetName val="RUNNING_COST21"/>
      <sheetName val="WATSAN_MAINT21"/>
      <sheetName val="WATER_TREATMENT21"/>
      <sheetName val="WATER_TRUCKING21"/>
      <sheetName val="VHL_BOARD22"/>
      <sheetName val="WATER_SUPPLY_IMPLEMENT22"/>
      <sheetName val="EMERGENCY_AWARENESS22"/>
      <sheetName val="IDP_MONITORING22"/>
      <sheetName val="COUTS_EXPAT_INPAT22"/>
      <sheetName val="REHAB_DETAIL22"/>
      <sheetName val="REPARTITION_VHL22"/>
      <sheetName val="RUNNING_COST22"/>
      <sheetName val="WATSAN_MAINT22"/>
      <sheetName val="WATER_TREATMENT22"/>
      <sheetName val="WATER_TRUCKING22"/>
      <sheetName val="VHL_BOARD23"/>
      <sheetName val="WATER_SUPPLY_IMPLEMENT23"/>
      <sheetName val="EMERGENCY_AWARENESS23"/>
      <sheetName val="IDP_MONITORING23"/>
      <sheetName val="COUTS_EXPAT_INPAT23"/>
      <sheetName val="REHAB_DETAIL23"/>
      <sheetName val="REPARTITION_VHL23"/>
      <sheetName val="RUNNING_COST23"/>
      <sheetName val="WATSAN_MAINT23"/>
      <sheetName val="WATER_TREATMENT23"/>
      <sheetName val="WATER_TRUCKING23"/>
      <sheetName val="VHL_BOARD24"/>
      <sheetName val="WATER_SUPPLY_IMPLEMENT24"/>
      <sheetName val="EMERGENCY_AWARENESS24"/>
      <sheetName val="IDP_MONITORING24"/>
      <sheetName val="COUTS_EXPAT_INPAT24"/>
      <sheetName val="REHAB_DETAIL24"/>
      <sheetName val="REPARTITION_VHL24"/>
      <sheetName val="RUNNING_COST24"/>
      <sheetName val="WATSAN_MAINT24"/>
      <sheetName val="WATER_TREATMENT24"/>
      <sheetName val="WATER_TRUCKING24"/>
      <sheetName val="VHL_BOARD25"/>
      <sheetName val="WATER_SUPPLY_IMPLEMENT25"/>
      <sheetName val="EMERGENCY_AWARENESS25"/>
      <sheetName val="IDP_MONITORING25"/>
      <sheetName val="COUTS_EXPAT_INPAT25"/>
      <sheetName val="REHAB_DETAIL25"/>
      <sheetName val="REPARTITION_VHL25"/>
      <sheetName val="RUNNING_COST25"/>
      <sheetName val="WATSAN_MAINT25"/>
      <sheetName val="WATER_TREATMENT25"/>
      <sheetName val="WATER_TRUCKING25"/>
      <sheetName val="VHL_BOARD26"/>
      <sheetName val="WATER_SUPPLY_IMPLEMENT26"/>
      <sheetName val="EMERGENCY_AWARENESS26"/>
      <sheetName val="IDP_MONITORING26"/>
      <sheetName val="COUTS_EXPAT_INPAT26"/>
      <sheetName val="REHAB_DETAIL26"/>
      <sheetName val="REPARTITION_VHL26"/>
      <sheetName val="RUNNING_COST26"/>
      <sheetName val="WATSAN_MAINT26"/>
      <sheetName val="WATER_TREATMENT26"/>
      <sheetName val="WATER_TRUCKING26"/>
      <sheetName val="VHL_BOARD27"/>
      <sheetName val="WATER_SUPPLY_IMPLEMENT27"/>
      <sheetName val="EMERGENCY_AWARENESS27"/>
      <sheetName val="IDP_MONITORING27"/>
      <sheetName val="COUTS_EXPAT_INPAT27"/>
      <sheetName val="REHAB_DETAIL27"/>
      <sheetName val="REPARTITION_VHL27"/>
      <sheetName val="RUNNING_COST27"/>
      <sheetName val="WATSAN_MAINT27"/>
      <sheetName val="WATER_TREATMENT27"/>
      <sheetName val="WATER_TRUCKING27"/>
      <sheetName val="VHL_BOARD29"/>
      <sheetName val="WATER_SUPPLY_IMPLEMENT29"/>
      <sheetName val="EMERGENCY_AWARENESS29"/>
      <sheetName val="IDP_MONITORING29"/>
      <sheetName val="COUTS_EXPAT_INPAT29"/>
      <sheetName val="REHAB_DETAIL29"/>
      <sheetName val="REPARTITION_VHL29"/>
      <sheetName val="RUNNING_COST29"/>
      <sheetName val="WATSAN_MAINT29"/>
      <sheetName val="WATER_TREATMENT29"/>
      <sheetName val="WATER_TRUCKING29"/>
      <sheetName val="VHL_BOARD28"/>
      <sheetName val="WATER_SUPPLY_IMPLEMENT28"/>
      <sheetName val="EMERGENCY_AWARENESS28"/>
      <sheetName val="IDP_MONITORING28"/>
      <sheetName val="COUTS_EXPAT_INPAT28"/>
      <sheetName val="REHAB_DETAIL28"/>
      <sheetName val="REPARTITION_VHL28"/>
      <sheetName val="RUNNING_COST28"/>
      <sheetName val="WATSAN_MAINT28"/>
      <sheetName val="WATER_TREATMENT28"/>
      <sheetName val="WATER_TRUCKING28"/>
      <sheetName val="VHL_BOARD30"/>
      <sheetName val="WATER_SUPPLY_IMPLEMENT30"/>
      <sheetName val="EMERGENCY_AWARENESS30"/>
      <sheetName val="IDP_MONITORING30"/>
      <sheetName val="COUTS_EXPAT_INPAT30"/>
      <sheetName val="REHAB_DETAIL30"/>
      <sheetName val="REPARTITION_VHL30"/>
      <sheetName val="RUNNING_COST30"/>
      <sheetName val="WATSAN_MAINT30"/>
      <sheetName val="WATER_TREATMENT30"/>
      <sheetName val="WATER_TRUCKING30"/>
      <sheetName val="VHL_BOARD31"/>
      <sheetName val="WATER_SUPPLY_IMPLEMENT31"/>
      <sheetName val="EMERGENCY_AWARENESS31"/>
      <sheetName val="IDP_MONITORING31"/>
      <sheetName val="COUTS_EXPAT_INPAT31"/>
      <sheetName val="REHAB_DETAIL31"/>
      <sheetName val="REPARTITION_VHL31"/>
      <sheetName val="RUNNING_COST31"/>
      <sheetName val="WATSAN_MAINT31"/>
      <sheetName val="WATER_TREATMENT31"/>
      <sheetName val="WATER_TRUCKING31"/>
      <sheetName val="VHL_BOARD32"/>
      <sheetName val="WATER_SUPPLY_IMPLEMENT32"/>
      <sheetName val="EMERGENCY_AWARENESS32"/>
      <sheetName val="IDP_MONITORING32"/>
      <sheetName val="COUTS_EXPAT_INPAT32"/>
      <sheetName val="REHAB_DETAIL32"/>
      <sheetName val="REPARTITION_VHL32"/>
      <sheetName val="RUNNING_COST32"/>
      <sheetName val="WATSAN_MAINT32"/>
      <sheetName val="WATER_TREATMENT32"/>
      <sheetName val="WATER_TRUCKING32"/>
      <sheetName val="VHL_BOARD34"/>
      <sheetName val="WATER_SUPPLY_IMPLEMENT34"/>
      <sheetName val="EMERGENCY_AWARENESS34"/>
      <sheetName val="IDP_MONITORING34"/>
      <sheetName val="COUTS_EXPAT_INPAT34"/>
      <sheetName val="REHAB_DETAIL34"/>
      <sheetName val="REPARTITION_VHL34"/>
      <sheetName val="RUNNING_COST34"/>
      <sheetName val="WATSAN_MAINT34"/>
      <sheetName val="WATER_TREATMENT34"/>
      <sheetName val="WATER_TRUCKING34"/>
      <sheetName val="VHL_BOARD33"/>
      <sheetName val="WATER_SUPPLY_IMPLEMENT33"/>
      <sheetName val="EMERGENCY_AWARENESS33"/>
      <sheetName val="IDP_MONITORING33"/>
      <sheetName val="COUTS_EXPAT_INPAT33"/>
      <sheetName val="REHAB_DETAIL33"/>
      <sheetName val="REPARTITION_VHL33"/>
      <sheetName val="RUNNING_COST33"/>
      <sheetName val="WATSAN_MAINT33"/>
      <sheetName val="WATER_TREATMENT33"/>
      <sheetName val="WATER_TRUCKING33"/>
      <sheetName val="VHL_BOARD35"/>
      <sheetName val="WATER_SUPPLY_IMPLEMENT35"/>
      <sheetName val="EMERGENCY_AWARENESS35"/>
      <sheetName val="IDP_MONITORING35"/>
      <sheetName val="COUTS_EXPAT_INPAT35"/>
      <sheetName val="REHAB_DETAIL35"/>
      <sheetName val="REPARTITION_VHL35"/>
      <sheetName val="RUNNING_COST35"/>
      <sheetName val="WATSAN_MAINT35"/>
      <sheetName val="WATER_TREATMENT35"/>
      <sheetName val="WATER_TRUCKING35"/>
      <sheetName val="VHL_BOARD36"/>
      <sheetName val="WATER_SUPPLY_IMPLEMENT36"/>
      <sheetName val="EMERGENCY_AWARENESS36"/>
      <sheetName val="IDP_MONITORING36"/>
      <sheetName val="COUTS_EXPAT_INPAT36"/>
      <sheetName val="REHAB_DETAIL36"/>
      <sheetName val="SUIVI_473"/>
      <sheetName val="1_Parameters"/>
      <sheetName val="2 Assumptions"/>
      <sheetName val="3 COSTS COLLECTION"/>
      <sheetName val="4 RECAP ACCOUNT"/>
      <sheetName val="5 RECAP FIN LINE"/>
      <sheetName val="6 RECAP Z1"/>
      <sheetName val="7 ReadMe Fr"/>
      <sheetName val="4 RECAP CONTRACT"/>
      <sheetName val="VHL_BOARD38"/>
      <sheetName val="WATER_SUPPLY_IMPLEMENT38"/>
      <sheetName val="EMERGENCY_AWARENESS38"/>
      <sheetName val="IDP_MONITORING38"/>
      <sheetName val="COUTS_EXPAT_INPAT38"/>
      <sheetName val="REHAB_DETAIL38"/>
      <sheetName val="REPARTITION_VHL37"/>
      <sheetName val="RUNNING_COST37"/>
      <sheetName val="WATSAN_MAINT37"/>
      <sheetName val="WATER_TREATMENT37"/>
      <sheetName val="WATER_TRUCKING37"/>
      <sheetName val="1_Parameters2"/>
      <sheetName val="SUIVI_4732"/>
      <sheetName val="2_Assumptions1"/>
      <sheetName val="3_COSTS_COLLECTION1"/>
      <sheetName val="4_RECAP_ACCOUNT1"/>
      <sheetName val="5_RECAP_FIN_LINE1"/>
      <sheetName val="6_RECAP_Z11"/>
      <sheetName val="7_ReadMe_Fr1"/>
      <sheetName val="4_RECAP_CONTRACT1"/>
      <sheetName val="VHL_BOARD37"/>
      <sheetName val="WATER_SUPPLY_IMPLEMENT37"/>
      <sheetName val="EMERGENCY_AWARENESS37"/>
      <sheetName val="IDP_MONITORING37"/>
      <sheetName val="COUTS_EXPAT_INPAT37"/>
      <sheetName val="REHAB_DETAIL37"/>
      <sheetName val="REPARTITION_VHL36"/>
      <sheetName val="RUNNING_COST36"/>
      <sheetName val="WATSAN_MAINT36"/>
      <sheetName val="WATER_TREATMENT36"/>
      <sheetName val="WATER_TRUCKING36"/>
      <sheetName val="1_Parameters1"/>
      <sheetName val="SUIVI_4731"/>
      <sheetName val="2_Assumptions"/>
      <sheetName val="3_COSTS_COLLECTION"/>
      <sheetName val="4_RECAP_ACCOUNT"/>
      <sheetName val="5_RECAP_FIN_LINE"/>
      <sheetName val="6_RECAP_Z1"/>
      <sheetName val="7_ReadMe_Fr"/>
      <sheetName val="4_RECAP_CONTRACT"/>
      <sheetName val="VHL_BOARD39"/>
      <sheetName val="WATER_SUPPLY_IMPLEMENT39"/>
      <sheetName val="EMERGENCY_AWARENESS39"/>
      <sheetName val="IDP_MONITORING39"/>
      <sheetName val="COUTS_EXPAT_INPAT39"/>
      <sheetName val="REHAB_DETAIL39"/>
      <sheetName val="REPARTITION_VHL38"/>
      <sheetName val="RUNNING_COST38"/>
      <sheetName val="WATSAN_MAINT38"/>
      <sheetName val="WATER_TREATMENT38"/>
      <sheetName val="WATER_TRUCKING38"/>
      <sheetName val="1_Parameters3"/>
      <sheetName val="SUIVI_4733"/>
      <sheetName val="2_Assumptions2"/>
      <sheetName val="3_COSTS_COLLECTION2"/>
      <sheetName val="4_RECAP_ACCOUNT2"/>
      <sheetName val="5_RECAP_FIN_LINE2"/>
      <sheetName val="6_RECAP_Z12"/>
      <sheetName val="7_ReadMe_Fr2"/>
      <sheetName val="4_RECAP_CONTRACT2"/>
      <sheetName val="VHL_BOARD40"/>
      <sheetName val="WATER_SUPPLY_IMPLEMENT40"/>
      <sheetName val="EMERGENCY_AWARENESS40"/>
      <sheetName val="IDP_MONITORING40"/>
      <sheetName val="COUTS_EXPAT_INPAT40"/>
      <sheetName val="REHAB_DETAIL40"/>
      <sheetName val="REPARTITION_VHL39"/>
      <sheetName val="RUNNING_COST39"/>
      <sheetName val="WATSAN_MAINT39"/>
      <sheetName val="WATER_TREATMENT39"/>
      <sheetName val="WATER_TRUCKING39"/>
      <sheetName val="1_Parameters4"/>
      <sheetName val="SUIVI_4734"/>
      <sheetName val="2_Assumptions3"/>
      <sheetName val="3_COSTS_COLLECTION3"/>
      <sheetName val="4_RECAP_ACCOUNT3"/>
      <sheetName val="5_RECAP_FIN_LINE3"/>
      <sheetName val="6_RECAP_Z13"/>
      <sheetName val="7_ReadMe_Fr3"/>
      <sheetName val="4_RECAP_CONTRACT3"/>
      <sheetName val="VHL_BOARD42"/>
      <sheetName val="WATER_SUPPLY_IMPLEMENT42"/>
      <sheetName val="EMERGENCY_AWARENESS42"/>
      <sheetName val="IDP_MONITORING42"/>
      <sheetName val="COUTS_EXPAT_INPAT42"/>
      <sheetName val="REHAB_DETAIL42"/>
      <sheetName val="REPARTITION_VHL41"/>
      <sheetName val="RUNNING_COST41"/>
      <sheetName val="WATSAN_MAINT41"/>
      <sheetName val="WATER_TREATMENT41"/>
      <sheetName val="WATER_TRUCKING41"/>
      <sheetName val="1_Parameters6"/>
      <sheetName val="SUIVI_4736"/>
      <sheetName val="2_Assumptions5"/>
      <sheetName val="3_COSTS_COLLECTION5"/>
      <sheetName val="4_RECAP_ACCOUNT5"/>
      <sheetName val="5_RECAP_FIN_LINE5"/>
      <sheetName val="6_RECAP_Z15"/>
      <sheetName val="7_ReadMe_Fr5"/>
      <sheetName val="4_RECAP_CONTRACT5"/>
      <sheetName val="VHL_BOARD41"/>
      <sheetName val="WATER_SUPPLY_IMPLEMENT41"/>
      <sheetName val="EMERGENCY_AWARENESS41"/>
      <sheetName val="IDP_MONITORING41"/>
      <sheetName val="COUTS_EXPAT_INPAT41"/>
      <sheetName val="REHAB_DETAIL41"/>
      <sheetName val="REPARTITION_VHL40"/>
      <sheetName val="RUNNING_COST40"/>
      <sheetName val="WATSAN_MAINT40"/>
      <sheetName val="WATER_TREATMENT40"/>
      <sheetName val="WATER_TRUCKING40"/>
      <sheetName val="1_Parameters5"/>
      <sheetName val="SUIVI_4735"/>
      <sheetName val="2_Assumptions4"/>
      <sheetName val="3_COSTS_COLLECTION4"/>
      <sheetName val="4_RECAP_ACCOUNT4"/>
      <sheetName val="5_RECAP_FIN_LINE4"/>
      <sheetName val="6_RECAP_Z14"/>
      <sheetName val="7_ReadMe_Fr4"/>
      <sheetName val="4_RECAP_CONTRACT4"/>
      <sheetName val="VHL_BOARD43"/>
      <sheetName val="WATER_SUPPLY_IMPLEMENT43"/>
      <sheetName val="EMERGENCY_AWARENESS43"/>
      <sheetName val="IDP_MONITORING43"/>
      <sheetName val="COUTS_EXPAT_INPAT43"/>
      <sheetName val="REHAB_DETAIL43"/>
      <sheetName val="REPARTITION_VHL42"/>
      <sheetName val="RUNNING_COST42"/>
      <sheetName val="WATSAN_MAINT42"/>
      <sheetName val="WATER_TREATMENT42"/>
      <sheetName val="WATER_TRUCKING42"/>
      <sheetName val="1_Parameters7"/>
      <sheetName val="SUIVI_4737"/>
      <sheetName val="2_Assumptions6"/>
      <sheetName val="3_COSTS_COLLECTION6"/>
      <sheetName val="4_RECAP_ACCOUNT6"/>
      <sheetName val="5_RECAP_FIN_LINE6"/>
      <sheetName val="6_RECAP_Z16"/>
      <sheetName val="7_ReadMe_Fr6"/>
      <sheetName val="4_RECAP_CONTRACT6"/>
      <sheetName val="VHL_BOARD44"/>
      <sheetName val="WATER_SUPPLY_IMPLEMENT44"/>
      <sheetName val="EMERGENCY_AWARENESS44"/>
      <sheetName val="IDP_MONITORING44"/>
      <sheetName val="COUTS_EXPAT_INPAT44"/>
      <sheetName val="REHAB_DETAIL44"/>
      <sheetName val="REPARTITION_VHL43"/>
      <sheetName val="RUNNING_COST43"/>
      <sheetName val="WATSAN_MAINT43"/>
      <sheetName val="WATER_TREATMENT43"/>
      <sheetName val="WATER_TRUCKING43"/>
      <sheetName val="1_Parameters8"/>
      <sheetName val="SUIVI_4738"/>
      <sheetName val="2_Assumptions7"/>
      <sheetName val="3_COSTS_COLLECTION7"/>
      <sheetName val="4_RECAP_ACCOUNT7"/>
      <sheetName val="5_RECAP_FIN_LINE7"/>
      <sheetName val="6_RECAP_Z17"/>
      <sheetName val="7_ReadMe_Fr7"/>
      <sheetName val="4_RECAP_CONTRACT7"/>
      <sheetName val="VHL_BOARD45"/>
      <sheetName val="WATER_SUPPLY_IMPLEMENT45"/>
      <sheetName val="EMERGENCY_AWARENESS45"/>
      <sheetName val="IDP_MONITORING45"/>
      <sheetName val="COUTS_EXPAT_INPAT45"/>
      <sheetName val="REHAB_DETAIL45"/>
      <sheetName val="REPARTITION_VHL44"/>
      <sheetName val="RUNNING_COST44"/>
      <sheetName val="WATSAN_MAINT44"/>
      <sheetName val="WATER_TREATMENT44"/>
      <sheetName val="WATER_TRUCKING44"/>
      <sheetName val="1_Parameters9"/>
      <sheetName val="SUIVI_4739"/>
      <sheetName val="2_Assumptions8"/>
      <sheetName val="3_COSTS_COLLECTION8"/>
      <sheetName val="4_RECAP_ACCOUNT8"/>
      <sheetName val="5_RECAP_FIN_LINE8"/>
      <sheetName val="6_RECAP_Z18"/>
      <sheetName val="7_ReadMe_Fr8"/>
      <sheetName val="4_RECAP_CONTRACT8"/>
      <sheetName val="VHL_BOARD47"/>
      <sheetName val="WATER_SUPPLY_IMPLEMENT47"/>
      <sheetName val="EMERGENCY_AWARENESS47"/>
      <sheetName val="IDP_MONITORING47"/>
      <sheetName val="COUTS_EXPAT_INPAT47"/>
      <sheetName val="REHAB_DETAIL47"/>
      <sheetName val="REPARTITION_VHL46"/>
      <sheetName val="RUNNING_COST46"/>
      <sheetName val="WATSAN_MAINT46"/>
      <sheetName val="WATER_TREATMENT46"/>
      <sheetName val="WATER_TRUCKING46"/>
      <sheetName val="1_Parameters11"/>
      <sheetName val="SUIVI_47311"/>
      <sheetName val="2_Assumptions10"/>
      <sheetName val="3_COSTS_COLLECTION10"/>
      <sheetName val="4_RECAP_ACCOUNT10"/>
      <sheetName val="5_RECAP_FIN_LINE10"/>
      <sheetName val="6_RECAP_Z110"/>
      <sheetName val="7_ReadMe_Fr10"/>
      <sheetName val="4_RECAP_CONTRACT10"/>
      <sheetName val="VHL_BOARD46"/>
      <sheetName val="WATER_SUPPLY_IMPLEMENT46"/>
      <sheetName val="EMERGENCY_AWARENESS46"/>
      <sheetName val="IDP_MONITORING46"/>
      <sheetName val="COUTS_EXPAT_INPAT46"/>
      <sheetName val="REHAB_DETAIL46"/>
      <sheetName val="REPARTITION_VHL45"/>
      <sheetName val="RUNNING_COST45"/>
      <sheetName val="WATSAN_MAINT45"/>
      <sheetName val="WATER_TREATMENT45"/>
      <sheetName val="WATER_TRUCKING45"/>
      <sheetName val="1_Parameters10"/>
      <sheetName val="SUIVI_47310"/>
      <sheetName val="2_Assumptions9"/>
      <sheetName val="3_COSTS_COLLECTION9"/>
      <sheetName val="4_RECAP_ACCOUNT9"/>
      <sheetName val="5_RECAP_FIN_LINE9"/>
      <sheetName val="6_RECAP_Z19"/>
      <sheetName val="7_ReadMe_Fr9"/>
      <sheetName val="4_RECAP_CONTRACT9"/>
      <sheetName val="VHL_BOARD48"/>
      <sheetName val="WATER_SUPPLY_IMPLEMENT48"/>
      <sheetName val="EMERGENCY_AWARENESS48"/>
      <sheetName val="IDP_MONITORING48"/>
      <sheetName val="COUTS_EXPAT_INPAT48"/>
      <sheetName val="REHAB_DETAIL48"/>
      <sheetName val="REPARTITION_VHL47"/>
      <sheetName val="RUNNING_COST47"/>
      <sheetName val="WATSAN_MAINT47"/>
      <sheetName val="WATER_TREATMENT47"/>
      <sheetName val="WATER_TRUCKING47"/>
      <sheetName val="1_Parameters12"/>
      <sheetName val="SUIVI_47312"/>
      <sheetName val="2_Assumptions11"/>
      <sheetName val="3_COSTS_COLLECTION11"/>
      <sheetName val="4_RECAP_ACCOUNT11"/>
      <sheetName val="5_RECAP_FIN_LINE11"/>
      <sheetName val="6_RECAP_Z111"/>
      <sheetName val="7_ReadMe_Fr11"/>
      <sheetName val="4_RECAP_CONTRACT11"/>
      <sheetName val="VHL_BOARD49"/>
      <sheetName val="WATER_SUPPLY_IMPLEMENT49"/>
      <sheetName val="EMERGENCY_AWARENESS49"/>
      <sheetName val="IDP_MONITORING49"/>
      <sheetName val="COUTS_EXPAT_INPAT49"/>
      <sheetName val="REHAB_DETAIL49"/>
      <sheetName val="REPARTITION_VHL48"/>
      <sheetName val="RUNNING_COST48"/>
      <sheetName val="WATSAN_MAINT48"/>
      <sheetName val="WATER_TREATMENT48"/>
      <sheetName val="WATER_TRUCKING48"/>
      <sheetName val="1_Parameters13"/>
      <sheetName val="SUIVI_47313"/>
      <sheetName val="2_Assumptions12"/>
      <sheetName val="3_COSTS_COLLECTION12"/>
      <sheetName val="4_RECAP_ACCOUNT12"/>
      <sheetName val="5_RECAP_FIN_LINE12"/>
      <sheetName val="6_RECAP_Z112"/>
      <sheetName val="7_ReadMe_Fr12"/>
      <sheetName val="4_RECAP_CONTRACT12"/>
      <sheetName val="VHL_BOARD50"/>
      <sheetName val="WATER_SUPPLY_IMPLEMENT50"/>
      <sheetName val="EMERGENCY_AWARENESS50"/>
      <sheetName val="IDP_MONITORING50"/>
      <sheetName val="COUTS_EXPAT_INPAT50"/>
      <sheetName val="REHAB_DETAIL50"/>
      <sheetName val="REPARTITION_VHL49"/>
      <sheetName val="RUNNING_COST49"/>
      <sheetName val="WATSAN_MAINT49"/>
      <sheetName val="WATER_TREATMENT49"/>
      <sheetName val="WATER_TRUCKING49"/>
      <sheetName val="1_Parameters14"/>
      <sheetName val="SUIVI_47314"/>
      <sheetName val="2_Assumptions13"/>
      <sheetName val="3_COSTS_COLLECTION13"/>
      <sheetName val="4_RECAP_ACCOUNT13"/>
      <sheetName val="5_RECAP_FIN_LINE13"/>
      <sheetName val="6_RECAP_Z113"/>
      <sheetName val="7_ReadMe_Fr13"/>
      <sheetName val="4_RECAP_CONTRACT13"/>
      <sheetName val="VHL_BOARD51"/>
      <sheetName val="WATER_SUPPLY_IMPLEMENT51"/>
      <sheetName val="EMERGENCY_AWARENESS51"/>
      <sheetName val="IDP_MONITORING51"/>
      <sheetName val="COUTS_EXPAT_INPAT51"/>
      <sheetName val="REHAB_DETAIL51"/>
      <sheetName val="REPARTITION_VHL50"/>
      <sheetName val="RUNNING_COST50"/>
      <sheetName val="WATSAN_MAINT50"/>
      <sheetName val="WATER_TREATMENT50"/>
      <sheetName val="WATER_TRUCKING50"/>
      <sheetName val="1_Parameters15"/>
      <sheetName val="SUIVI_47315"/>
      <sheetName val="2_Assumptions14"/>
      <sheetName val="3_COSTS_COLLECTION14"/>
      <sheetName val="4_RECAP_ACCOUNT14"/>
      <sheetName val="5_RECAP_FIN_LINE14"/>
      <sheetName val="6_RECAP_Z114"/>
      <sheetName val="7_ReadMe_Fr14"/>
      <sheetName val="4_RECAP_CONTRACT14"/>
      <sheetName val="VHL_BOARD52"/>
      <sheetName val="WATER_SUPPLY_IMPLEMENT52"/>
      <sheetName val="EMERGENCY_AWARENESS52"/>
      <sheetName val="IDP_MONITORING52"/>
      <sheetName val="COUTS_EXPAT_INPAT52"/>
      <sheetName val="REHAB_DETAIL52"/>
      <sheetName val="REPARTITION_VHL51"/>
      <sheetName val="RUNNING_COST51"/>
      <sheetName val="WATSAN_MAINT51"/>
      <sheetName val="WATER_TREATMENT51"/>
      <sheetName val="WATER_TRUCKING51"/>
      <sheetName val="1_Parameters16"/>
      <sheetName val="SUIVI_47316"/>
      <sheetName val="2_Assumptions15"/>
      <sheetName val="3_COSTS_COLLECTION15"/>
      <sheetName val="4_RECAP_ACCOUNT15"/>
      <sheetName val="5_RECAP_FIN_LINE15"/>
      <sheetName val="6_RECAP_Z115"/>
      <sheetName val="7_ReadMe_Fr15"/>
      <sheetName val="4_RECAP_CONTRACT15"/>
      <sheetName val="AMAP-MF"/>
      <sheetName val="SB PU "/>
      <sheetName val="TCD"/>
      <sheetName val="Juillet 08"/>
      <sheetName val="D1"/>
    </sheetNames>
    <sheetDataSet>
      <sheetData sheetId="0" refreshError="1">
        <row r="1">
          <cell r="G1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rections"/>
      <sheetName val="Nadège"/>
      <sheetName val="571DAH"/>
      <sheetName val="TCD 571"/>
      <sheetName val="saga 571 101207"/>
      <sheetName val="587ECH"/>
      <sheetName val="TCD 587"/>
      <sheetName val="saga 587 111207"/>
      <sheetName val="601UNI"/>
      <sheetName val="TCD 601"/>
      <sheetName val="saga 601 111207"/>
      <sheetName val="604CHF"/>
      <sheetName val="TCD 604"/>
      <sheetName val="saga 604 111207"/>
      <sheetName val="609CHF"/>
      <sheetName val="TCD 609"/>
      <sheetName val="saga 609 111207"/>
      <sheetName val="saga SO3 111207"/>
      <sheetName val="expats Coût mensuel"/>
      <sheetName val="Xpat Coût break 500"/>
      <sheetName val="Xpat Coût break France"/>
      <sheetName val="Inpat Coût mensuel eur"/>
      <sheetName val="Inpat Coût mensuel usd"/>
      <sheetName val="March 2005"/>
      <sheetName val="TCD_571"/>
      <sheetName val="saga_571_101207"/>
      <sheetName val="TCD_587"/>
      <sheetName val="saga_587_111207"/>
      <sheetName val="TCD_601"/>
      <sheetName val="saga_601_111207"/>
      <sheetName val="TCD_604"/>
      <sheetName val="saga_604_111207"/>
      <sheetName val="TCD_609"/>
      <sheetName val="saga_609_111207"/>
      <sheetName val="saga_SO3_111207"/>
      <sheetName val="expats_Coût_mensuel"/>
      <sheetName val="Xpat_Coût_break_500"/>
      <sheetName val="Xpat_Coût_break_France"/>
      <sheetName val="Inpat_Coût_mensuel_eur"/>
      <sheetName val="Inpat_Coût_mensuel_usd"/>
      <sheetName val="March_2005"/>
      <sheetName val="Price"/>
      <sheetName val="General Pivot Table"/>
      <sheetName val="TCD_5712"/>
      <sheetName val="saga_571_1012072"/>
      <sheetName val="TCD_5872"/>
      <sheetName val="saga_587_1112072"/>
      <sheetName val="TCD_6012"/>
      <sheetName val="saga_601_1112072"/>
      <sheetName val="TCD_6042"/>
      <sheetName val="saga_604_1112072"/>
      <sheetName val="TCD_6092"/>
      <sheetName val="saga_609_1112072"/>
      <sheetName val="saga_SO3_1112072"/>
      <sheetName val="expats_Coût_mensuel2"/>
      <sheetName val="Xpat_Coût_break_5002"/>
      <sheetName val="Xpat_Coût_break_France2"/>
      <sheetName val="Inpat_Coût_mensuel_eur2"/>
      <sheetName val="Inpat_Coût_mensuel_usd2"/>
      <sheetName val="March_20052"/>
      <sheetName val="General_Pivot_Table1"/>
      <sheetName val="TCD_5711"/>
      <sheetName val="saga_571_1012071"/>
      <sheetName val="TCD_5871"/>
      <sheetName val="saga_587_1112071"/>
      <sheetName val="TCD_6011"/>
      <sheetName val="saga_601_1112071"/>
      <sheetName val="TCD_6041"/>
      <sheetName val="saga_604_1112071"/>
      <sheetName val="TCD_6091"/>
      <sheetName val="saga_609_1112071"/>
      <sheetName val="saga_SO3_1112071"/>
      <sheetName val="expats_Coût_mensuel1"/>
      <sheetName val="Xpat_Coût_break_5001"/>
      <sheetName val="Xpat_Coût_break_France1"/>
      <sheetName val="Inpat_Coût_mensuel_eur1"/>
      <sheetName val="Inpat_Coût_mensuel_usd1"/>
      <sheetName val="March_20051"/>
      <sheetName val="General_Pivot_Table"/>
      <sheetName val="TCD_5714"/>
      <sheetName val="saga_571_1012074"/>
      <sheetName val="TCD_5874"/>
      <sheetName val="saga_587_1112074"/>
      <sheetName val="TCD_6014"/>
      <sheetName val="saga_601_1112074"/>
      <sheetName val="TCD_6044"/>
      <sheetName val="saga_604_1112074"/>
      <sheetName val="TCD_6094"/>
      <sheetName val="saga_609_1112074"/>
      <sheetName val="saga_SO3_1112074"/>
      <sheetName val="expats_Coût_mensuel4"/>
      <sheetName val="Xpat_Coût_break_5004"/>
      <sheetName val="Xpat_Coût_break_France4"/>
      <sheetName val="Inpat_Coût_mensuel_eur4"/>
      <sheetName val="Inpat_Coût_mensuel_usd4"/>
      <sheetName val="March_20054"/>
      <sheetName val="General_Pivot_Table3"/>
      <sheetName val="TCD_5713"/>
      <sheetName val="saga_571_1012073"/>
      <sheetName val="TCD_5873"/>
      <sheetName val="saga_587_1112073"/>
      <sheetName val="TCD_6013"/>
      <sheetName val="saga_601_1112073"/>
      <sheetName val="TCD_6043"/>
      <sheetName val="saga_604_1112073"/>
      <sheetName val="TCD_6093"/>
      <sheetName val="saga_609_1112073"/>
      <sheetName val="saga_SO3_1112073"/>
      <sheetName val="expats_Coût_mensuel3"/>
      <sheetName val="Xpat_Coût_break_5003"/>
      <sheetName val="Xpat_Coût_break_France3"/>
      <sheetName val="Inpat_Coût_mensuel_eur3"/>
      <sheetName val="Inpat_Coût_mensuel_usd3"/>
      <sheetName val="March_20053"/>
      <sheetName val="General_Pivot_Table2"/>
      <sheetName val="TCD_5715"/>
      <sheetName val="saga_571_1012075"/>
      <sheetName val="TCD_5875"/>
      <sheetName val="saga_587_1112075"/>
      <sheetName val="TCD_6015"/>
      <sheetName val="saga_601_1112075"/>
      <sheetName val="TCD_6045"/>
      <sheetName val="saga_604_1112075"/>
      <sheetName val="TCD_6095"/>
      <sheetName val="saga_609_1112075"/>
      <sheetName val="saga_SO3_1112075"/>
      <sheetName val="expats_Coût_mensuel5"/>
      <sheetName val="Xpat_Coût_break_5005"/>
      <sheetName val="Xpat_Coût_break_France5"/>
      <sheetName val="Inpat_Coût_mensuel_eur5"/>
      <sheetName val="Inpat_Coût_mensuel_usd5"/>
      <sheetName val="March_20055"/>
      <sheetName val="General_Pivot_Table4"/>
      <sheetName val="TCD_5716"/>
      <sheetName val="saga_571_1012076"/>
      <sheetName val="TCD_5876"/>
      <sheetName val="saga_587_1112076"/>
      <sheetName val="TCD_6016"/>
      <sheetName val="saga_601_1112076"/>
      <sheetName val="TCD_6046"/>
      <sheetName val="saga_604_1112076"/>
      <sheetName val="TCD_6096"/>
      <sheetName val="saga_609_1112076"/>
      <sheetName val="saga_SO3_1112076"/>
      <sheetName val="expats_Coût_mensuel6"/>
      <sheetName val="Xpat_Coût_break_5006"/>
      <sheetName val="Xpat_Coût_break_France6"/>
      <sheetName val="Inpat_Coût_mensuel_eur6"/>
      <sheetName val="Inpat_Coût_mensuel_usd6"/>
      <sheetName val="March_20056"/>
      <sheetName val="General_Pivot_Table5"/>
      <sheetName val="TCD_5717"/>
      <sheetName val="saga_571_1012077"/>
      <sheetName val="TCD_5877"/>
      <sheetName val="saga_587_1112077"/>
      <sheetName val="TCD_6017"/>
      <sheetName val="saga_601_1112077"/>
      <sheetName val="TCD_6047"/>
      <sheetName val="saga_604_1112077"/>
      <sheetName val="TCD_6097"/>
      <sheetName val="saga_609_1112077"/>
      <sheetName val="saga_SO3_1112077"/>
      <sheetName val="expats_Coût_mensuel7"/>
      <sheetName val="Xpat_Coût_break_5007"/>
      <sheetName val="Xpat_Coût_break_France7"/>
      <sheetName val="Inpat_Coût_mensuel_eur7"/>
      <sheetName val="Inpat_Coût_mensuel_usd7"/>
      <sheetName val="March_20057"/>
      <sheetName val="General_Pivot_Table6"/>
    </sheetNames>
    <sheetDataSet>
      <sheetData sheetId="0" refreshError="1"/>
      <sheetData sheetId="1" refreshError="1"/>
      <sheetData sheetId="2" refreshError="1">
        <row r="1">
          <cell r="C1">
            <v>0.74515600000000004</v>
          </cell>
        </row>
        <row r="3">
          <cell r="C3">
            <v>261.83430099999998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type"/>
      <sheetName val="CHF WS"/>
      <sheetName val="Mairie de Paris"/>
      <sheetName val="SOL"/>
      <sheetName val="Budget_type"/>
      <sheetName val="CHF_WS"/>
      <sheetName val="Mairie_de_Paris"/>
      <sheetName val="571DAH"/>
      <sheetName val="Pompes"/>
      <sheetName val="COMMITMENT TO BVA"/>
      <sheetName val="Budget_type2"/>
      <sheetName val="CHF_WS2"/>
      <sheetName val="Mairie_de_Paris2"/>
      <sheetName val="COMMITMENT_TO_BVA1"/>
      <sheetName val="Budget_type1"/>
      <sheetName val="CHF_WS1"/>
      <sheetName val="Mairie_de_Paris1"/>
      <sheetName val="COMMITMENT_TO_BVA"/>
      <sheetName val="Budget_type4"/>
      <sheetName val="CHF_WS4"/>
      <sheetName val="Mairie_de_Paris4"/>
      <sheetName val="COMMITMENT_TO_BVA3"/>
      <sheetName val="Budget_type3"/>
      <sheetName val="CHF_WS3"/>
      <sheetName val="Mairie_de_Paris3"/>
      <sheetName val="COMMITMENT_TO_BVA2"/>
      <sheetName val="Budget_type5"/>
      <sheetName val="CHF_WS5"/>
      <sheetName val="Mairie_de_Paris5"/>
      <sheetName val="COMMITMENT_TO_BVA4"/>
      <sheetName val="Budget_type6"/>
      <sheetName val="CHF_WS6"/>
      <sheetName val="Mairie_de_Paris6"/>
      <sheetName val="COMMITMENT_TO_BVA5"/>
      <sheetName val="Budget_type7"/>
      <sheetName val="CHF_WS7"/>
      <sheetName val="Mairie_de_Paris7"/>
      <sheetName val="COMMITMENT_TO_BVA6"/>
    </sheetNames>
    <sheetDataSet>
      <sheetData sheetId="0">
        <row r="91">
          <cell r="B91">
            <v>0.74895146794487721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1">
          <cell r="B91">
            <v>0.74895146794487721</v>
          </cell>
        </row>
      </sheetData>
      <sheetData sheetId="11"/>
      <sheetData sheetId="12"/>
      <sheetData sheetId="13"/>
      <sheetData sheetId="14">
        <row r="91">
          <cell r="B91">
            <v>0.74895146794487721</v>
          </cell>
        </row>
      </sheetData>
      <sheetData sheetId="15"/>
      <sheetData sheetId="16"/>
      <sheetData sheetId="17"/>
      <sheetData sheetId="18">
        <row r="91">
          <cell r="B91">
            <v>0.74895146794487721</v>
          </cell>
        </row>
      </sheetData>
      <sheetData sheetId="19"/>
      <sheetData sheetId="20"/>
      <sheetData sheetId="21"/>
      <sheetData sheetId="22">
        <row r="91">
          <cell r="B91">
            <v>0.74895146794487721</v>
          </cell>
        </row>
      </sheetData>
      <sheetData sheetId="23"/>
      <sheetData sheetId="24"/>
      <sheetData sheetId="25"/>
      <sheetData sheetId="26">
        <row r="91">
          <cell r="B91">
            <v>0.74895146794487721</v>
          </cell>
        </row>
      </sheetData>
      <sheetData sheetId="27"/>
      <sheetData sheetId="28"/>
      <sheetData sheetId="29"/>
      <sheetData sheetId="30">
        <row r="91">
          <cell r="B91">
            <v>0.74895146794487721</v>
          </cell>
        </row>
      </sheetData>
      <sheetData sheetId="31"/>
      <sheetData sheetId="32"/>
      <sheetData sheetId="33"/>
      <sheetData sheetId="34">
        <row r="91">
          <cell r="B91">
            <v>0.74895146794487721</v>
          </cell>
        </row>
      </sheetData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Guidelines for ordering equip"/>
      <sheetName val="Djabal_materials"/>
      <sheetName val="LIST"/>
      <sheetName val="Total costs"/>
      <sheetName val="Grant line Info"/>
    </sheetNames>
    <sheetDataSet>
      <sheetData sheetId="0" refreshError="1"/>
      <sheetData sheetId="1" refreshError="1"/>
      <sheetData sheetId="2">
        <row r="2">
          <cell r="B2" t="str">
            <v>Cat</v>
          </cell>
          <cell r="C2" t="str">
            <v>Account Code</v>
          </cell>
          <cell r="D2" t="str">
            <v>Code</v>
          </cell>
          <cell r="E2" t="str">
            <v>Description</v>
          </cell>
          <cell r="F2" t="str">
            <v>type</v>
          </cell>
          <cell r="G2" t="str">
            <v>Qty</v>
          </cell>
          <cell r="H2" t="str">
            <v>U Cost (£)</v>
          </cell>
          <cell r="I2" t="str">
            <v>T Cost (£)</v>
          </cell>
          <cell r="J2" t="str">
            <v>U Weight (kg)</v>
          </cell>
          <cell r="K2" t="str">
            <v>U Volume m3</v>
          </cell>
          <cell r="L2" t="str">
            <v>T Weight (kg)</v>
          </cell>
          <cell r="M2" t="str">
            <v>T Volume m3</v>
          </cell>
          <cell r="N2" t="str">
            <v>U Length</v>
          </cell>
          <cell r="O2" t="str">
            <v>U Width</v>
          </cell>
          <cell r="P2" t="str">
            <v>U Height</v>
          </cell>
        </row>
        <row r="3">
          <cell r="B3" t="str">
            <v>A</v>
          </cell>
          <cell r="C3">
            <v>47412</v>
          </cell>
          <cell r="D3" t="str">
            <v>AB</v>
          </cell>
          <cell r="E3" t="str">
            <v>Books and Manuals</v>
          </cell>
          <cell r="F3" t="str">
            <v>S</v>
          </cell>
          <cell r="H3">
            <v>202.97</v>
          </cell>
          <cell r="I3">
            <v>0</v>
          </cell>
          <cell r="J3">
            <v>15</v>
          </cell>
          <cell r="K3">
            <v>4.8384000000000003E-2</v>
          </cell>
          <cell r="L3">
            <v>0</v>
          </cell>
          <cell r="M3">
            <v>0</v>
          </cell>
          <cell r="N3">
            <v>48</v>
          </cell>
          <cell r="O3">
            <v>48</v>
          </cell>
          <cell r="P3">
            <v>21</v>
          </cell>
        </row>
        <row r="4">
          <cell r="B4" t="str">
            <v>A</v>
          </cell>
          <cell r="C4">
            <v>45549</v>
          </cell>
          <cell r="D4" t="str">
            <v>ABG</v>
          </cell>
          <cell r="E4" t="str">
            <v>Carrying Bag*</v>
          </cell>
          <cell r="F4" t="str">
            <v>S</v>
          </cell>
          <cell r="H4">
            <v>4.96</v>
          </cell>
          <cell r="I4">
            <v>0</v>
          </cell>
          <cell r="J4">
            <v>0.5</v>
          </cell>
          <cell r="K4">
            <v>1.8810000000000001E-3</v>
          </cell>
          <cell r="L4">
            <v>0</v>
          </cell>
          <cell r="M4">
            <v>0</v>
          </cell>
          <cell r="N4">
            <v>33</v>
          </cell>
          <cell r="O4">
            <v>19</v>
          </cell>
          <cell r="P4">
            <v>3</v>
          </cell>
        </row>
        <row r="5">
          <cell r="B5" t="str">
            <v>A</v>
          </cell>
          <cell r="C5">
            <v>45509</v>
          </cell>
          <cell r="D5" t="str">
            <v>AC</v>
          </cell>
          <cell r="E5" t="str">
            <v>Catering Equipment for Six People</v>
          </cell>
          <cell r="F5" t="str">
            <v>S</v>
          </cell>
          <cell r="H5">
            <v>1786.9</v>
          </cell>
          <cell r="I5">
            <v>0</v>
          </cell>
          <cell r="J5">
            <v>183</v>
          </cell>
          <cell r="K5">
            <v>1.3212600000000001</v>
          </cell>
          <cell r="L5">
            <v>0</v>
          </cell>
          <cell r="M5">
            <v>0</v>
          </cell>
          <cell r="N5">
            <v>122</v>
          </cell>
          <cell r="O5">
            <v>95</v>
          </cell>
          <cell r="P5">
            <v>114</v>
          </cell>
        </row>
        <row r="6">
          <cell r="B6" t="str">
            <v>A</v>
          </cell>
          <cell r="C6">
            <v>45509</v>
          </cell>
          <cell r="D6" t="str">
            <v>ACB</v>
          </cell>
          <cell r="E6" t="str">
            <v>Camp Bed</v>
          </cell>
          <cell r="F6" t="str">
            <v>S</v>
          </cell>
          <cell r="H6">
            <v>32.880000000000003</v>
          </cell>
          <cell r="I6">
            <v>0</v>
          </cell>
          <cell r="J6">
            <v>5</v>
          </cell>
          <cell r="K6">
            <v>1.0200000000000001E-2</v>
          </cell>
          <cell r="L6">
            <v>0</v>
          </cell>
          <cell r="M6">
            <v>0</v>
          </cell>
          <cell r="N6">
            <v>102</v>
          </cell>
          <cell r="O6">
            <v>10</v>
          </cell>
          <cell r="P6">
            <v>10</v>
          </cell>
        </row>
        <row r="7">
          <cell r="B7" t="str">
            <v>A</v>
          </cell>
          <cell r="C7">
            <v>46209</v>
          </cell>
          <cell r="D7" t="str">
            <v>ADC</v>
          </cell>
          <cell r="E7" t="str">
            <v>Digital Camera Kit*</v>
          </cell>
          <cell r="F7" t="str">
            <v>S</v>
          </cell>
          <cell r="H7">
            <v>283.83</v>
          </cell>
          <cell r="I7">
            <v>0</v>
          </cell>
          <cell r="J7">
            <v>2.5</v>
          </cell>
          <cell r="K7">
            <v>5.1000000000000004E-3</v>
          </cell>
          <cell r="L7">
            <v>0</v>
          </cell>
          <cell r="M7">
            <v>0</v>
          </cell>
          <cell r="N7">
            <v>20</v>
          </cell>
          <cell r="O7">
            <v>17</v>
          </cell>
          <cell r="P7">
            <v>15</v>
          </cell>
        </row>
        <row r="8">
          <cell r="B8" t="str">
            <v>A</v>
          </cell>
          <cell r="C8">
            <v>47430</v>
          </cell>
          <cell r="D8" t="str">
            <v>AFC</v>
          </cell>
          <cell r="E8" t="str">
            <v>Oxfam Petty Cash Vouchers*</v>
          </cell>
          <cell r="F8" t="str">
            <v>S</v>
          </cell>
          <cell r="H8">
            <v>0.45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B9" t="str">
            <v>A</v>
          </cell>
          <cell r="C9">
            <v>47430</v>
          </cell>
          <cell r="D9" t="str">
            <v>AFP</v>
          </cell>
          <cell r="E9" t="str">
            <v>Oxfam Payment Vouchers*</v>
          </cell>
          <cell r="F9" t="str">
            <v>S</v>
          </cell>
          <cell r="H9">
            <v>2.8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B10" t="str">
            <v>A</v>
          </cell>
          <cell r="C10">
            <v>47430</v>
          </cell>
          <cell r="D10" t="str">
            <v>AFR</v>
          </cell>
          <cell r="E10" t="str">
            <v>Oxfam Receipt Vouchers*</v>
          </cell>
          <cell r="F10" t="str">
            <v>S</v>
          </cell>
          <cell r="H10">
            <v>2.8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B11" t="str">
            <v>A</v>
          </cell>
          <cell r="C11">
            <v>46203</v>
          </cell>
          <cell r="D11" t="str">
            <v>ALP</v>
          </cell>
          <cell r="E11" t="str">
            <v>Laptop Computer Kit</v>
          </cell>
          <cell r="F11" t="str">
            <v>S</v>
          </cell>
          <cell r="H11">
            <v>1044.51</v>
          </cell>
          <cell r="I11">
            <v>0</v>
          </cell>
          <cell r="J11">
            <v>8</v>
          </cell>
          <cell r="K11">
            <v>0.108241</v>
          </cell>
          <cell r="L11">
            <v>0</v>
          </cell>
          <cell r="M11">
            <v>0</v>
          </cell>
          <cell r="N11">
            <v>47</v>
          </cell>
          <cell r="O11">
            <v>47</v>
          </cell>
          <cell r="P11">
            <v>49</v>
          </cell>
        </row>
        <row r="12">
          <cell r="B12" t="str">
            <v>A</v>
          </cell>
          <cell r="C12">
            <v>46059</v>
          </cell>
          <cell r="D12" t="str">
            <v>ALT</v>
          </cell>
          <cell r="E12" t="str">
            <v>Large Living Tent</v>
          </cell>
          <cell r="F12" t="str">
            <v>S</v>
          </cell>
          <cell r="G12">
            <v>2</v>
          </cell>
          <cell r="H12">
            <v>662.41</v>
          </cell>
          <cell r="I12">
            <v>1324.82</v>
          </cell>
          <cell r="J12">
            <v>130</v>
          </cell>
          <cell r="K12">
            <v>0.45171</v>
          </cell>
          <cell r="L12">
            <v>260</v>
          </cell>
          <cell r="M12">
            <v>0.90342</v>
          </cell>
          <cell r="N12">
            <v>239</v>
          </cell>
          <cell r="O12">
            <v>54</v>
          </cell>
          <cell r="P12">
            <v>35</v>
          </cell>
        </row>
        <row r="13">
          <cell r="B13" t="str">
            <v>A</v>
          </cell>
          <cell r="C13">
            <v>45549</v>
          </cell>
          <cell r="D13" t="str">
            <v>AMB</v>
          </cell>
          <cell r="E13" t="str">
            <v>Money Belt*</v>
          </cell>
          <cell r="F13" t="str">
            <v>S</v>
          </cell>
          <cell r="H13">
            <v>3.99</v>
          </cell>
          <cell r="I13">
            <v>0</v>
          </cell>
          <cell r="J13">
            <v>0.1</v>
          </cell>
          <cell r="K13">
            <v>2.52E-4</v>
          </cell>
          <cell r="L13">
            <v>0</v>
          </cell>
          <cell r="M13">
            <v>0</v>
          </cell>
          <cell r="N13">
            <v>6</v>
          </cell>
          <cell r="O13">
            <v>14</v>
          </cell>
          <cell r="P13">
            <v>3</v>
          </cell>
        </row>
        <row r="14">
          <cell r="B14" t="str">
            <v>A</v>
          </cell>
          <cell r="C14">
            <v>48004</v>
          </cell>
          <cell r="D14" t="str">
            <v>AND</v>
          </cell>
          <cell r="E14" t="str">
            <v>Double Mosquito Net*</v>
          </cell>
          <cell r="F14" t="str">
            <v>S</v>
          </cell>
          <cell r="H14">
            <v>40.718200000000003</v>
          </cell>
          <cell r="I14">
            <v>0</v>
          </cell>
          <cell r="J14">
            <v>2</v>
          </cell>
          <cell r="K14">
            <v>4.2560000000000002E-3</v>
          </cell>
          <cell r="L14">
            <v>0</v>
          </cell>
          <cell r="M14">
            <v>0</v>
          </cell>
          <cell r="N14">
            <v>38</v>
          </cell>
          <cell r="O14">
            <v>28</v>
          </cell>
          <cell r="P14">
            <v>4</v>
          </cell>
        </row>
        <row r="15">
          <cell r="B15" t="str">
            <v>A</v>
          </cell>
          <cell r="C15">
            <v>48004</v>
          </cell>
          <cell r="D15" t="str">
            <v>ANR</v>
          </cell>
          <cell r="E15" t="str">
            <v>Mosquito Net Reimpregnation Kit*</v>
          </cell>
          <cell r="F15" t="str">
            <v>S</v>
          </cell>
          <cell r="H15">
            <v>4.5</v>
          </cell>
          <cell r="I15">
            <v>0</v>
          </cell>
          <cell r="J15">
            <v>1</v>
          </cell>
          <cell r="K15">
            <v>2.9999999999999997E-4</v>
          </cell>
          <cell r="L15">
            <v>0</v>
          </cell>
          <cell r="M15">
            <v>0</v>
          </cell>
          <cell r="N15">
            <v>12</v>
          </cell>
          <cell r="O15">
            <v>5</v>
          </cell>
          <cell r="P15">
            <v>5</v>
          </cell>
        </row>
        <row r="16">
          <cell r="B16" t="str">
            <v>A</v>
          </cell>
          <cell r="C16">
            <v>47433</v>
          </cell>
          <cell r="D16" t="str">
            <v>AOS1</v>
          </cell>
          <cell r="E16" t="str">
            <v>Oxfam T-Shirt Size Large*</v>
          </cell>
          <cell r="F16" t="str">
            <v>S</v>
          </cell>
          <cell r="H16">
            <v>3.68</v>
          </cell>
          <cell r="I16">
            <v>0</v>
          </cell>
          <cell r="J16">
            <v>0.2</v>
          </cell>
          <cell r="K16">
            <v>1.2E-4</v>
          </cell>
          <cell r="L16">
            <v>0</v>
          </cell>
          <cell r="M16">
            <v>0</v>
          </cell>
          <cell r="N16">
            <v>12</v>
          </cell>
          <cell r="O16">
            <v>10</v>
          </cell>
          <cell r="P16">
            <v>1</v>
          </cell>
        </row>
        <row r="17">
          <cell r="B17" t="str">
            <v>A</v>
          </cell>
          <cell r="C17">
            <v>47433</v>
          </cell>
          <cell r="D17" t="str">
            <v>AOS2</v>
          </cell>
          <cell r="E17" t="str">
            <v>Oxfam T-Shirt X-Large*</v>
          </cell>
          <cell r="F17" t="str">
            <v>S</v>
          </cell>
          <cell r="H17">
            <v>3.25</v>
          </cell>
          <cell r="I17">
            <v>0</v>
          </cell>
          <cell r="J17">
            <v>0.2</v>
          </cell>
          <cell r="K17">
            <v>1.2E-4</v>
          </cell>
          <cell r="L17">
            <v>0</v>
          </cell>
          <cell r="M17">
            <v>0</v>
          </cell>
          <cell r="N17">
            <v>12</v>
          </cell>
          <cell r="O17">
            <v>10</v>
          </cell>
          <cell r="P17">
            <v>1</v>
          </cell>
        </row>
        <row r="18">
          <cell r="B18" t="str">
            <v>A</v>
          </cell>
          <cell r="C18">
            <v>47433</v>
          </cell>
          <cell r="D18" t="str">
            <v>AOT</v>
          </cell>
          <cell r="E18" t="str">
            <v>Oxfam Logo Tape*</v>
          </cell>
          <cell r="F18" t="str">
            <v>S</v>
          </cell>
          <cell r="H18">
            <v>1.46</v>
          </cell>
          <cell r="I18">
            <v>0</v>
          </cell>
          <cell r="J18">
            <v>0.3</v>
          </cell>
          <cell r="K18">
            <v>7.2000000000000005E-4</v>
          </cell>
          <cell r="L18">
            <v>0</v>
          </cell>
          <cell r="M18">
            <v>0</v>
          </cell>
          <cell r="N18">
            <v>12</v>
          </cell>
          <cell r="O18">
            <v>12</v>
          </cell>
          <cell r="P18">
            <v>5</v>
          </cell>
        </row>
        <row r="19">
          <cell r="B19" t="str">
            <v>A</v>
          </cell>
          <cell r="C19">
            <v>47411</v>
          </cell>
          <cell r="D19" t="str">
            <v>AOX</v>
          </cell>
          <cell r="E19" t="str">
            <v>Oxfam Specific Items</v>
          </cell>
          <cell r="F19" t="str">
            <v>S</v>
          </cell>
          <cell r="H19">
            <v>405.66</v>
          </cell>
          <cell r="I19">
            <v>0</v>
          </cell>
          <cell r="J19">
            <v>32</v>
          </cell>
          <cell r="K19">
            <v>7.9523999999999997E-2</v>
          </cell>
          <cell r="L19">
            <v>0</v>
          </cell>
          <cell r="M19">
            <v>0</v>
          </cell>
          <cell r="N19">
            <v>47</v>
          </cell>
          <cell r="O19">
            <v>47</v>
          </cell>
          <cell r="P19">
            <v>36</v>
          </cell>
        </row>
        <row r="20">
          <cell r="B20" t="str">
            <v>A</v>
          </cell>
          <cell r="C20">
            <v>45549</v>
          </cell>
          <cell r="D20" t="str">
            <v>AP</v>
          </cell>
          <cell r="E20" t="str">
            <v>Personal Equipment for One Person</v>
          </cell>
          <cell r="F20" t="str">
            <v>S</v>
          </cell>
          <cell r="H20">
            <v>742.54</v>
          </cell>
          <cell r="I20">
            <v>0</v>
          </cell>
          <cell r="J20">
            <v>42</v>
          </cell>
          <cell r="K20">
            <v>0.48880800000000002</v>
          </cell>
          <cell r="L20">
            <v>0</v>
          </cell>
          <cell r="M20">
            <v>0</v>
          </cell>
          <cell r="N20">
            <v>108</v>
          </cell>
          <cell r="O20">
            <v>73</v>
          </cell>
          <cell r="P20">
            <v>62</v>
          </cell>
        </row>
        <row r="21">
          <cell r="B21" t="str">
            <v>A</v>
          </cell>
          <cell r="C21">
            <v>46209</v>
          </cell>
          <cell r="D21" t="str">
            <v>APC</v>
          </cell>
          <cell r="E21" t="str">
            <v>Photocopier with Spares &amp; Paper</v>
          </cell>
          <cell r="F21" t="str">
            <v>S</v>
          </cell>
          <cell r="H21">
            <v>965.48</v>
          </cell>
          <cell r="I21">
            <v>0</v>
          </cell>
          <cell r="J21">
            <v>112</v>
          </cell>
          <cell r="K21">
            <v>0.78781599999999996</v>
          </cell>
          <cell r="L21">
            <v>0</v>
          </cell>
          <cell r="M21">
            <v>0</v>
          </cell>
          <cell r="N21">
            <v>146</v>
          </cell>
          <cell r="O21">
            <v>76</v>
          </cell>
          <cell r="P21">
            <v>71</v>
          </cell>
        </row>
        <row r="22">
          <cell r="B22" t="str">
            <v>A</v>
          </cell>
          <cell r="C22">
            <v>46204</v>
          </cell>
          <cell r="D22" t="str">
            <v>APR</v>
          </cell>
          <cell r="E22" t="str">
            <v>Portable Printer Kit</v>
          </cell>
          <cell r="F22" t="str">
            <v>S</v>
          </cell>
          <cell r="H22">
            <v>235.87</v>
          </cell>
          <cell r="I22">
            <v>0</v>
          </cell>
          <cell r="J22">
            <v>7</v>
          </cell>
          <cell r="K22">
            <v>1.8981000000000001E-2</v>
          </cell>
          <cell r="L22">
            <v>0</v>
          </cell>
          <cell r="M22">
            <v>0</v>
          </cell>
          <cell r="N22">
            <v>37</v>
          </cell>
          <cell r="O22">
            <v>27</v>
          </cell>
          <cell r="P22">
            <v>19</v>
          </cell>
        </row>
        <row r="23">
          <cell r="B23" t="str">
            <v>A</v>
          </cell>
          <cell r="C23">
            <v>47430</v>
          </cell>
          <cell r="D23" t="str">
            <v>AS</v>
          </cell>
          <cell r="E23" t="str">
            <v>Complete Stationery Kit (comes in 2 boxes)</v>
          </cell>
          <cell r="F23" t="str">
            <v>S</v>
          </cell>
          <cell r="H23">
            <v>642.4</v>
          </cell>
          <cell r="I23">
            <v>0</v>
          </cell>
          <cell r="J23">
            <v>158</v>
          </cell>
          <cell r="K23">
            <v>0.50751999999999997</v>
          </cell>
          <cell r="L23">
            <v>0</v>
          </cell>
          <cell r="M23">
            <v>0</v>
          </cell>
          <cell r="N23">
            <v>52</v>
          </cell>
          <cell r="O23">
            <v>80</v>
          </cell>
          <cell r="P23">
            <v>122</v>
          </cell>
        </row>
        <row r="24">
          <cell r="B24" t="str">
            <v>A</v>
          </cell>
          <cell r="C24">
            <v>45509</v>
          </cell>
          <cell r="D24" t="str">
            <v>ASB</v>
          </cell>
          <cell r="E24" t="str">
            <v>Sleeping Bag</v>
          </cell>
          <cell r="F24" t="str">
            <v>S</v>
          </cell>
          <cell r="H24">
            <v>20.93</v>
          </cell>
          <cell r="I24">
            <v>0</v>
          </cell>
          <cell r="J24">
            <v>2</v>
          </cell>
          <cell r="K24">
            <v>1.9359999999999999E-2</v>
          </cell>
          <cell r="L24">
            <v>0</v>
          </cell>
          <cell r="M24">
            <v>0</v>
          </cell>
          <cell r="N24">
            <v>40</v>
          </cell>
          <cell r="O24">
            <v>22</v>
          </cell>
          <cell r="P24">
            <v>22</v>
          </cell>
        </row>
        <row r="25">
          <cell r="B25" t="str">
            <v>A</v>
          </cell>
          <cell r="C25">
            <v>45549</v>
          </cell>
          <cell r="D25" t="str">
            <v>ASHK</v>
          </cell>
          <cell r="E25" t="str">
            <v>Staff Health Kit*</v>
          </cell>
          <cell r="F25" t="str">
            <v>S</v>
          </cell>
          <cell r="H25">
            <v>29.67</v>
          </cell>
          <cell r="I25">
            <v>0</v>
          </cell>
          <cell r="J25">
            <v>0.8</v>
          </cell>
          <cell r="K25">
            <v>3.5999999999999999E-3</v>
          </cell>
          <cell r="L25">
            <v>0</v>
          </cell>
          <cell r="M25">
            <v>0</v>
          </cell>
          <cell r="N25">
            <v>20</v>
          </cell>
          <cell r="O25">
            <v>20</v>
          </cell>
          <cell r="P25">
            <v>9</v>
          </cell>
        </row>
        <row r="26">
          <cell r="B26" t="str">
            <v>A</v>
          </cell>
          <cell r="C26">
            <v>45549</v>
          </cell>
          <cell r="D26" t="str">
            <v>ASK</v>
          </cell>
          <cell r="E26" t="str">
            <v>Syringe Kit</v>
          </cell>
          <cell r="F26" t="str">
            <v>S</v>
          </cell>
          <cell r="H26">
            <v>2.5499999999999998</v>
          </cell>
          <cell r="I26">
            <v>0</v>
          </cell>
          <cell r="J26">
            <v>0.1</v>
          </cell>
          <cell r="K26">
            <v>2.34E-4</v>
          </cell>
          <cell r="L26">
            <v>0</v>
          </cell>
          <cell r="M26">
            <v>0</v>
          </cell>
          <cell r="N26">
            <v>13</v>
          </cell>
          <cell r="O26">
            <v>9</v>
          </cell>
          <cell r="P26">
            <v>2</v>
          </cell>
        </row>
        <row r="27">
          <cell r="B27" t="str">
            <v>A</v>
          </cell>
          <cell r="C27">
            <v>45549</v>
          </cell>
          <cell r="D27" t="str">
            <v>ASTDD</v>
          </cell>
          <cell r="E27" t="str">
            <v>Small Tent Double Dome (For Use In Mixed Cond</v>
          </cell>
          <cell r="F27" t="str">
            <v>S</v>
          </cell>
          <cell r="H27">
            <v>192.42</v>
          </cell>
          <cell r="I27">
            <v>0</v>
          </cell>
          <cell r="J27">
            <v>12</v>
          </cell>
          <cell r="K27">
            <v>6.7599999999999993E-2</v>
          </cell>
          <cell r="L27">
            <v>0</v>
          </cell>
          <cell r="M27">
            <v>0</v>
          </cell>
          <cell r="N27">
            <v>100</v>
          </cell>
          <cell r="O27">
            <v>26</v>
          </cell>
          <cell r="P27">
            <v>26</v>
          </cell>
        </row>
        <row r="28">
          <cell r="B28" t="str">
            <v>A</v>
          </cell>
          <cell r="C28">
            <v>45508</v>
          </cell>
          <cell r="D28" t="str">
            <v>ASTID</v>
          </cell>
          <cell r="E28" t="str">
            <v>Small Tent Individual Dome</v>
          </cell>
          <cell r="F28" t="str">
            <v>S</v>
          </cell>
          <cell r="H28">
            <v>67.94</v>
          </cell>
          <cell r="I28">
            <v>0</v>
          </cell>
          <cell r="J28">
            <v>4</v>
          </cell>
          <cell r="K28">
            <v>3.2832E-2</v>
          </cell>
          <cell r="L28">
            <v>0</v>
          </cell>
          <cell r="M28">
            <v>0</v>
          </cell>
          <cell r="N28">
            <v>57</v>
          </cell>
          <cell r="O28">
            <v>24</v>
          </cell>
          <cell r="P28">
            <v>24</v>
          </cell>
        </row>
        <row r="29">
          <cell r="B29" t="str">
            <v>A</v>
          </cell>
          <cell r="C29">
            <v>45508</v>
          </cell>
          <cell r="D29" t="str">
            <v>ASTRD</v>
          </cell>
          <cell r="E29" t="str">
            <v>Small Ridged Tent (For Use In Hot Dry Condition</v>
          </cell>
          <cell r="F29" t="str">
            <v>S</v>
          </cell>
          <cell r="H29">
            <v>244.48</v>
          </cell>
          <cell r="I29">
            <v>0</v>
          </cell>
          <cell r="J29">
            <v>20</v>
          </cell>
          <cell r="K29">
            <v>0.121644</v>
          </cell>
          <cell r="L29">
            <v>0</v>
          </cell>
          <cell r="M29">
            <v>0</v>
          </cell>
          <cell r="N29">
            <v>109</v>
          </cell>
          <cell r="O29">
            <v>36</v>
          </cell>
          <cell r="P29">
            <v>31</v>
          </cell>
        </row>
        <row r="30">
          <cell r="B30" t="str">
            <v>A</v>
          </cell>
          <cell r="C30">
            <v>45508</v>
          </cell>
          <cell r="D30" t="str">
            <v>ATK</v>
          </cell>
          <cell r="E30" t="str">
            <v>Emergency Transfusion Kit</v>
          </cell>
          <cell r="F30" t="str">
            <v>S</v>
          </cell>
          <cell r="H30">
            <v>30.39</v>
          </cell>
          <cell r="I30">
            <v>0</v>
          </cell>
          <cell r="J30">
            <v>2</v>
          </cell>
          <cell r="K30">
            <v>7.8399999999999997E-3</v>
          </cell>
          <cell r="L30">
            <v>0</v>
          </cell>
          <cell r="M30">
            <v>0</v>
          </cell>
          <cell r="N30">
            <v>40</v>
          </cell>
          <cell r="O30">
            <v>28</v>
          </cell>
          <cell r="P30">
            <v>7</v>
          </cell>
        </row>
        <row r="31">
          <cell r="B31" t="str">
            <v>A</v>
          </cell>
          <cell r="C31">
            <v>46075</v>
          </cell>
          <cell r="D31" t="str">
            <v>AUP</v>
          </cell>
          <cell r="E31" t="str">
            <v>Universal Adapter 3 pin to 2 pin*</v>
          </cell>
          <cell r="F31" t="str">
            <v>S</v>
          </cell>
          <cell r="H31">
            <v>5.85</v>
          </cell>
          <cell r="I31">
            <v>0</v>
          </cell>
          <cell r="J31">
            <v>0.1</v>
          </cell>
          <cell r="K31">
            <v>1.4999999999999999E-4</v>
          </cell>
          <cell r="L31">
            <v>0</v>
          </cell>
          <cell r="M31">
            <v>0</v>
          </cell>
          <cell r="N31">
            <v>6</v>
          </cell>
          <cell r="O31">
            <v>5</v>
          </cell>
          <cell r="P31">
            <v>5</v>
          </cell>
        </row>
        <row r="32">
          <cell r="B32" t="str">
            <v>A</v>
          </cell>
          <cell r="C32">
            <v>46075</v>
          </cell>
          <cell r="D32" t="str">
            <v>AUP2</v>
          </cell>
          <cell r="E32" t="str">
            <v>Travel Adapter 2 pin to 3 pin*</v>
          </cell>
          <cell r="F32" t="str">
            <v>S</v>
          </cell>
          <cell r="H32">
            <v>3.33</v>
          </cell>
          <cell r="I32">
            <v>0</v>
          </cell>
          <cell r="J32">
            <v>0.1</v>
          </cell>
          <cell r="K32">
            <v>1.8000000000000001E-4</v>
          </cell>
          <cell r="L32">
            <v>0</v>
          </cell>
          <cell r="M32">
            <v>0</v>
          </cell>
          <cell r="N32">
            <v>6</v>
          </cell>
          <cell r="O32">
            <v>6</v>
          </cell>
          <cell r="P32">
            <v>5</v>
          </cell>
        </row>
        <row r="33">
          <cell r="B33" t="str">
            <v>A</v>
          </cell>
          <cell r="C33">
            <v>46075</v>
          </cell>
          <cell r="D33" t="str">
            <v>AVS</v>
          </cell>
          <cell r="E33" t="str">
            <v>Automatic Voltage Switch 13 A*</v>
          </cell>
          <cell r="F33" t="str">
            <v>S</v>
          </cell>
          <cell r="H33">
            <v>56.05</v>
          </cell>
          <cell r="I33">
            <v>0</v>
          </cell>
          <cell r="J33">
            <v>1</v>
          </cell>
          <cell r="K33">
            <v>1.3860000000000001E-3</v>
          </cell>
          <cell r="L33">
            <v>0</v>
          </cell>
          <cell r="M33">
            <v>0</v>
          </cell>
          <cell r="N33">
            <v>21</v>
          </cell>
          <cell r="O33">
            <v>11</v>
          </cell>
          <cell r="P33">
            <v>6</v>
          </cell>
        </row>
        <row r="34">
          <cell r="B34" t="str">
            <v>A</v>
          </cell>
          <cell r="C34">
            <v>46075</v>
          </cell>
          <cell r="D34" t="str">
            <v>AX1B</v>
          </cell>
          <cell r="E34" t="str">
            <v>Water Filter SS4</v>
          </cell>
          <cell r="F34" t="str">
            <v>S</v>
          </cell>
          <cell r="H34">
            <v>42.3217</v>
          </cell>
          <cell r="I34">
            <v>0</v>
          </cell>
          <cell r="J34">
            <v>3</v>
          </cell>
          <cell r="K34">
            <v>2.2747E-2</v>
          </cell>
          <cell r="L34">
            <v>0</v>
          </cell>
          <cell r="M34">
            <v>0</v>
          </cell>
          <cell r="N34">
            <v>43</v>
          </cell>
          <cell r="O34">
            <v>23</v>
          </cell>
          <cell r="P34">
            <v>23</v>
          </cell>
        </row>
        <row r="35">
          <cell r="B35" t="str">
            <v>A</v>
          </cell>
          <cell r="C35">
            <v>46075</v>
          </cell>
          <cell r="D35" t="str">
            <v>AZF</v>
          </cell>
          <cell r="E35" t="str">
            <v>Super Sterasyl Candle</v>
          </cell>
          <cell r="F35" t="str">
            <v>S</v>
          </cell>
          <cell r="H35">
            <v>4.8499999999999996</v>
          </cell>
          <cell r="I35">
            <v>0</v>
          </cell>
          <cell r="J35">
            <v>0</v>
          </cell>
          <cell r="K35">
            <v>7.2000000000000002E-5</v>
          </cell>
          <cell r="L35">
            <v>0</v>
          </cell>
          <cell r="M35">
            <v>0</v>
          </cell>
          <cell r="N35">
            <v>8</v>
          </cell>
          <cell r="O35">
            <v>3</v>
          </cell>
          <cell r="P35">
            <v>3</v>
          </cell>
        </row>
        <row r="36">
          <cell r="B36" t="str">
            <v>B</v>
          </cell>
          <cell r="C36">
            <v>48102</v>
          </cell>
          <cell r="D36" t="str">
            <v>BC4</v>
          </cell>
          <cell r="E36" t="str">
            <v>Borehole Compressor (For 4" Dia. Oxfam Well Design)</v>
          </cell>
          <cell r="F36" t="str">
            <v>N</v>
          </cell>
          <cell r="H36">
            <v>13583.94</v>
          </cell>
          <cell r="I36">
            <v>0</v>
          </cell>
          <cell r="J36">
            <v>1665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B</v>
          </cell>
          <cell r="C37">
            <v>48102</v>
          </cell>
          <cell r="D37" t="str">
            <v>BC6</v>
          </cell>
          <cell r="E37" t="str">
            <v>Borehole Compressor (For 6" Dia. Oxfam Well Design)</v>
          </cell>
          <cell r="F37" t="str">
            <v>N</v>
          </cell>
          <cell r="H37">
            <v>19852</v>
          </cell>
          <cell r="I37">
            <v>0</v>
          </cell>
          <cell r="J37">
            <v>1665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B</v>
          </cell>
          <cell r="C38">
            <v>48102</v>
          </cell>
          <cell r="D38" t="str">
            <v>BC8</v>
          </cell>
          <cell r="E38" t="str">
            <v>Borehole Compressor (For 8" Dia. Oxfam Well Design)</v>
          </cell>
          <cell r="F38" t="str">
            <v>N</v>
          </cell>
          <cell r="H38">
            <v>44422.239999999998</v>
          </cell>
          <cell r="I38">
            <v>0</v>
          </cell>
          <cell r="J38">
            <v>4960</v>
          </cell>
          <cell r="K38">
            <v>24.573432</v>
          </cell>
          <cell r="L38">
            <v>0</v>
          </cell>
          <cell r="M38">
            <v>0</v>
          </cell>
          <cell r="N38">
            <v>221</v>
          </cell>
          <cell r="O38">
            <v>246</v>
          </cell>
          <cell r="P38">
            <v>452</v>
          </cell>
        </row>
        <row r="39">
          <cell r="B39" t="str">
            <v>B</v>
          </cell>
          <cell r="C39">
            <v>48104</v>
          </cell>
          <cell r="D39" t="str">
            <v>BDH4</v>
          </cell>
          <cell r="E39" t="str">
            <v>3" Down-the-Hole Hammer (for 4" Dia. Oxfam Well Design)</v>
          </cell>
          <cell r="F39" t="str">
            <v>N</v>
          </cell>
          <cell r="H39">
            <v>2122.75</v>
          </cell>
          <cell r="I39">
            <v>0</v>
          </cell>
          <cell r="J39">
            <v>76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B</v>
          </cell>
          <cell r="C40">
            <v>48104</v>
          </cell>
          <cell r="D40" t="str">
            <v>BDH6</v>
          </cell>
          <cell r="E40" t="str">
            <v>4" Down-The-Hole Hammer (for 6" Dia. Oxfam Well Design)</v>
          </cell>
          <cell r="F40" t="str">
            <v>N</v>
          </cell>
          <cell r="H40">
            <v>4362</v>
          </cell>
          <cell r="I40">
            <v>0</v>
          </cell>
          <cell r="J40">
            <v>135</v>
          </cell>
          <cell r="K40">
            <v>0</v>
          </cell>
          <cell r="L40">
            <v>0</v>
          </cell>
          <cell r="M40">
            <v>0</v>
          </cell>
        </row>
        <row r="41">
          <cell r="B41" t="str">
            <v>B</v>
          </cell>
          <cell r="C41">
            <v>48104</v>
          </cell>
          <cell r="D41" t="str">
            <v>BDH8</v>
          </cell>
          <cell r="E41" t="str">
            <v>4" Down-The-Hole Hammer (for 8" Dia. Oxfam Well Design)</v>
          </cell>
          <cell r="F41" t="str">
            <v>N</v>
          </cell>
          <cell r="H41">
            <v>11498.15</v>
          </cell>
          <cell r="I41">
            <v>0</v>
          </cell>
          <cell r="J41">
            <v>880</v>
          </cell>
          <cell r="K41">
            <v>1.0009999999999999</v>
          </cell>
          <cell r="L41">
            <v>0</v>
          </cell>
          <cell r="M41">
            <v>0</v>
          </cell>
          <cell r="N41">
            <v>70</v>
          </cell>
          <cell r="O41">
            <v>130</v>
          </cell>
          <cell r="P41">
            <v>110</v>
          </cell>
        </row>
        <row r="42">
          <cell r="B42" t="str">
            <v>B</v>
          </cell>
          <cell r="C42">
            <v>48103</v>
          </cell>
          <cell r="D42" t="str">
            <v>BDR4</v>
          </cell>
          <cell r="E42" t="str">
            <v>Drilling Rig, (For 4" Dia. Oxfam Well Design)</v>
          </cell>
          <cell r="F42" t="str">
            <v>N</v>
          </cell>
          <cell r="H42">
            <v>19736.29</v>
          </cell>
          <cell r="I42">
            <v>0</v>
          </cell>
          <cell r="J42">
            <v>209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B</v>
          </cell>
          <cell r="C43">
            <v>48103</v>
          </cell>
          <cell r="D43" t="str">
            <v>BDR6</v>
          </cell>
          <cell r="E43" t="str">
            <v>Drilling Rig, (for 6" Dia. Oxfam Well Design)</v>
          </cell>
          <cell r="F43" t="str">
            <v>N</v>
          </cell>
          <cell r="H43">
            <v>33430.78</v>
          </cell>
          <cell r="I43">
            <v>0</v>
          </cell>
          <cell r="J43">
            <v>196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B</v>
          </cell>
          <cell r="C44">
            <v>48103</v>
          </cell>
          <cell r="D44" t="str">
            <v>BDR8</v>
          </cell>
          <cell r="E44" t="str">
            <v>Drilling Rig, (for 8" Dia. Oxfam Well Design)</v>
          </cell>
          <cell r="F44" t="str">
            <v>N</v>
          </cell>
          <cell r="H44">
            <v>60145.279999999999</v>
          </cell>
          <cell r="I44">
            <v>0</v>
          </cell>
          <cell r="J44">
            <v>14500</v>
          </cell>
          <cell r="K44">
            <v>31.784928000000001</v>
          </cell>
          <cell r="L44">
            <v>0</v>
          </cell>
          <cell r="M44">
            <v>0</v>
          </cell>
          <cell r="N44">
            <v>588</v>
          </cell>
          <cell r="O44">
            <v>232</v>
          </cell>
          <cell r="P44">
            <v>233</v>
          </cell>
        </row>
        <row r="45">
          <cell r="B45" t="str">
            <v>B</v>
          </cell>
          <cell r="C45">
            <v>48105</v>
          </cell>
          <cell r="D45" t="str">
            <v>BMP4</v>
          </cell>
          <cell r="E45" t="str">
            <v>Mud Pump (for 4" Dia. Oxfam Well Design)</v>
          </cell>
          <cell r="F45" t="str">
            <v>N</v>
          </cell>
          <cell r="H45">
            <v>2639.26</v>
          </cell>
          <cell r="I45">
            <v>0</v>
          </cell>
          <cell r="J45">
            <v>228</v>
          </cell>
          <cell r="K45">
            <v>0.67200000000000004</v>
          </cell>
          <cell r="L45">
            <v>0</v>
          </cell>
          <cell r="M45">
            <v>0</v>
          </cell>
          <cell r="N45">
            <v>128</v>
          </cell>
          <cell r="O45">
            <v>75</v>
          </cell>
          <cell r="P45">
            <v>70</v>
          </cell>
        </row>
        <row r="46">
          <cell r="B46" t="str">
            <v>B</v>
          </cell>
          <cell r="C46">
            <v>48105</v>
          </cell>
          <cell r="D46" t="str">
            <v>BMP6</v>
          </cell>
          <cell r="E46" t="str">
            <v>Mud Pump (for 6" Dia. Oxfam Well Design)</v>
          </cell>
          <cell r="F46" t="str">
            <v>N</v>
          </cell>
          <cell r="H46">
            <v>2639.26</v>
          </cell>
          <cell r="I46">
            <v>0</v>
          </cell>
          <cell r="J46">
            <v>288</v>
          </cell>
          <cell r="K46">
            <v>0.67200000000000004</v>
          </cell>
          <cell r="L46">
            <v>0</v>
          </cell>
          <cell r="M46">
            <v>0</v>
          </cell>
          <cell r="N46">
            <v>128</v>
          </cell>
          <cell r="O46">
            <v>75</v>
          </cell>
          <cell r="P46">
            <v>70</v>
          </cell>
        </row>
        <row r="47">
          <cell r="B47" t="str">
            <v>B</v>
          </cell>
          <cell r="C47">
            <v>48105</v>
          </cell>
          <cell r="D47" t="str">
            <v>BMP8</v>
          </cell>
          <cell r="E47" t="str">
            <v>Mud Pump (for 8" Dia. Oxfam Well Design)</v>
          </cell>
          <cell r="F47" t="str">
            <v>N</v>
          </cell>
          <cell r="H47">
            <v>3450</v>
          </cell>
          <cell r="I47">
            <v>0</v>
          </cell>
          <cell r="J47">
            <v>70</v>
          </cell>
          <cell r="K47">
            <v>1.08</v>
          </cell>
          <cell r="L47">
            <v>0</v>
          </cell>
          <cell r="M47">
            <v>0</v>
          </cell>
          <cell r="N47">
            <v>30</v>
          </cell>
          <cell r="O47">
            <v>30</v>
          </cell>
          <cell r="P47">
            <v>1200</v>
          </cell>
        </row>
        <row r="48">
          <cell r="B48" t="str">
            <v>B</v>
          </cell>
          <cell r="C48">
            <v>48101</v>
          </cell>
          <cell r="D48" t="str">
            <v>BPC</v>
          </cell>
          <cell r="E48" t="str">
            <v>Progressive Cavity Borehole Kit</v>
          </cell>
          <cell r="F48" t="str">
            <v>N</v>
          </cell>
          <cell r="H48">
            <v>5061</v>
          </cell>
          <cell r="I48">
            <v>0</v>
          </cell>
          <cell r="J48">
            <v>98</v>
          </cell>
          <cell r="K48">
            <v>3.9020000000000001</v>
          </cell>
          <cell r="L48">
            <v>0</v>
          </cell>
          <cell r="M48">
            <v>0</v>
          </cell>
        </row>
        <row r="49">
          <cell r="B49" t="str">
            <v>B</v>
          </cell>
          <cell r="C49">
            <v>48101</v>
          </cell>
          <cell r="D49" t="str">
            <v>BPCR2</v>
          </cell>
          <cell r="E49" t="str">
            <v>2" Rising Column for Progressive Cavity</v>
          </cell>
          <cell r="F49" t="str">
            <v>N</v>
          </cell>
          <cell r="H49">
            <v>1972</v>
          </cell>
          <cell r="I49">
            <v>0</v>
          </cell>
          <cell r="J49">
            <v>790</v>
          </cell>
          <cell r="K49">
            <v>0.81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B50" t="str">
            <v>B</v>
          </cell>
          <cell r="C50">
            <v>48119</v>
          </cell>
          <cell r="D50" t="str">
            <v>BPTR</v>
          </cell>
          <cell r="E50" t="str">
            <v>Rising Pipe for Pump Testing</v>
          </cell>
          <cell r="F50" t="str">
            <v>N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B</v>
          </cell>
          <cell r="C51">
            <v>48101</v>
          </cell>
          <cell r="D51" t="str">
            <v>BSP12</v>
          </cell>
          <cell r="E51" t="str">
            <v>12GS55 Lowara Submersible Pump</v>
          </cell>
          <cell r="F51" t="str">
            <v>N</v>
          </cell>
          <cell r="H51">
            <v>674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B</v>
          </cell>
          <cell r="C52">
            <v>48101</v>
          </cell>
          <cell r="D52" t="str">
            <v>BSP16</v>
          </cell>
          <cell r="E52" t="str">
            <v>16GS55 Lowara Submersible Pump</v>
          </cell>
          <cell r="F52" t="str">
            <v>N</v>
          </cell>
          <cell r="H52">
            <v>745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B</v>
          </cell>
          <cell r="C53">
            <v>48101</v>
          </cell>
          <cell r="D53" t="str">
            <v>BSP8</v>
          </cell>
          <cell r="E53" t="str">
            <v>8GS55 Lowara Submersible Pump</v>
          </cell>
          <cell r="F53" t="str">
            <v>N</v>
          </cell>
          <cell r="H53">
            <v>633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B</v>
          </cell>
          <cell r="C54">
            <v>48101</v>
          </cell>
          <cell r="D54" t="str">
            <v>BSPE</v>
          </cell>
          <cell r="E54" t="str">
            <v>Submersible Borehole Pump Electric Kit</v>
          </cell>
          <cell r="F54" t="str">
            <v>N</v>
          </cell>
          <cell r="H54">
            <v>12655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B55" t="str">
            <v>B</v>
          </cell>
          <cell r="C55">
            <v>48101</v>
          </cell>
          <cell r="D55" t="str">
            <v>BSPR2</v>
          </cell>
          <cell r="E55" t="str">
            <v>2" Rising Pipe for Electric Submersible (2 boxes)</v>
          </cell>
          <cell r="F55" t="str">
            <v>N</v>
          </cell>
          <cell r="H55">
            <v>985</v>
          </cell>
          <cell r="I55">
            <v>0</v>
          </cell>
          <cell r="J55">
            <v>586</v>
          </cell>
          <cell r="K55">
            <v>1.0502819999999999</v>
          </cell>
          <cell r="L55">
            <v>0</v>
          </cell>
          <cell r="M55">
            <v>0</v>
          </cell>
          <cell r="N55">
            <v>333</v>
          </cell>
          <cell r="O55">
            <v>83</v>
          </cell>
          <cell r="P55">
            <v>38</v>
          </cell>
        </row>
        <row r="56">
          <cell r="B56" t="str">
            <v>C</v>
          </cell>
          <cell r="C56">
            <v>48651</v>
          </cell>
          <cell r="D56" t="str">
            <v>CKB</v>
          </cell>
          <cell r="E56" t="str">
            <v>20 Knitted Blankets</v>
          </cell>
          <cell r="F56" t="str">
            <v>S</v>
          </cell>
          <cell r="H56">
            <v>0</v>
          </cell>
          <cell r="I56">
            <v>0</v>
          </cell>
          <cell r="J56">
            <v>22</v>
          </cell>
          <cell r="K56">
            <v>8.7984000000000007E-2</v>
          </cell>
          <cell r="L56">
            <v>0</v>
          </cell>
          <cell r="M56">
            <v>0</v>
          </cell>
          <cell r="N56">
            <v>72</v>
          </cell>
          <cell r="O56">
            <v>47</v>
          </cell>
          <cell r="P56">
            <v>26</v>
          </cell>
        </row>
        <row r="57">
          <cell r="B57" t="str">
            <v>C</v>
          </cell>
          <cell r="C57">
            <v>48650</v>
          </cell>
          <cell r="D57" t="str">
            <v>CKCC</v>
          </cell>
          <cell r="E57" t="str">
            <v>Childrens Cottons</v>
          </cell>
          <cell r="F57" t="str">
            <v>S</v>
          </cell>
          <cell r="H57">
            <v>0</v>
          </cell>
          <cell r="I57">
            <v>0</v>
          </cell>
          <cell r="J57">
            <v>22</v>
          </cell>
          <cell r="K57">
            <v>7.4880000000000002E-2</v>
          </cell>
          <cell r="L57">
            <v>0</v>
          </cell>
          <cell r="M57">
            <v>0</v>
          </cell>
          <cell r="N57">
            <v>60</v>
          </cell>
          <cell r="O57">
            <v>48</v>
          </cell>
          <cell r="P57">
            <v>26</v>
          </cell>
        </row>
        <row r="58">
          <cell r="B58" t="str">
            <v>C</v>
          </cell>
          <cell r="C58">
            <v>48650</v>
          </cell>
          <cell r="D58" t="str">
            <v>CKTR</v>
          </cell>
          <cell r="E58" t="str">
            <v>Regular Childrens Knitted Tops</v>
          </cell>
          <cell r="F58" t="str">
            <v>S</v>
          </cell>
          <cell r="H58">
            <v>0</v>
          </cell>
          <cell r="I58">
            <v>0</v>
          </cell>
          <cell r="J58">
            <v>22</v>
          </cell>
          <cell r="K58">
            <v>8.7984000000000007E-2</v>
          </cell>
          <cell r="L58">
            <v>0</v>
          </cell>
          <cell r="M58">
            <v>0</v>
          </cell>
          <cell r="N58">
            <v>72</v>
          </cell>
          <cell r="O58">
            <v>47</v>
          </cell>
          <cell r="P58">
            <v>26</v>
          </cell>
        </row>
        <row r="59">
          <cell r="B59" t="str">
            <v>C</v>
          </cell>
          <cell r="C59">
            <v>48650</v>
          </cell>
          <cell r="D59" t="str">
            <v>CKTS</v>
          </cell>
          <cell r="E59" t="str">
            <v>Small Childrens Knitted Tops</v>
          </cell>
          <cell r="F59" t="str">
            <v>S</v>
          </cell>
          <cell r="H59">
            <v>0</v>
          </cell>
          <cell r="I59">
            <v>0</v>
          </cell>
          <cell r="J59">
            <v>22</v>
          </cell>
          <cell r="K59">
            <v>8.7984000000000007E-2</v>
          </cell>
          <cell r="L59">
            <v>0</v>
          </cell>
          <cell r="M59">
            <v>0</v>
          </cell>
          <cell r="N59">
            <v>72</v>
          </cell>
          <cell r="O59">
            <v>47</v>
          </cell>
          <cell r="P59">
            <v>26</v>
          </cell>
        </row>
        <row r="60">
          <cell r="B60" t="str">
            <v>C</v>
          </cell>
          <cell r="C60">
            <v>48651</v>
          </cell>
          <cell r="D60" t="str">
            <v>CWB</v>
          </cell>
          <cell r="E60" t="str">
            <v>Woven Blanket</v>
          </cell>
          <cell r="F60" t="str">
            <v>N</v>
          </cell>
          <cell r="H60">
            <v>85.01</v>
          </cell>
          <cell r="I60">
            <v>0</v>
          </cell>
          <cell r="J60">
            <v>28</v>
          </cell>
          <cell r="K60">
            <v>0.17197599999999999</v>
          </cell>
          <cell r="L60">
            <v>0</v>
          </cell>
          <cell r="M60">
            <v>0</v>
          </cell>
          <cell r="N60">
            <v>83</v>
          </cell>
          <cell r="O60">
            <v>37</v>
          </cell>
          <cell r="P60">
            <v>56</v>
          </cell>
        </row>
        <row r="61">
          <cell r="B61" t="str">
            <v>C</v>
          </cell>
          <cell r="C61">
            <v>48650</v>
          </cell>
          <cell r="D61" t="str">
            <v>CWAC</v>
          </cell>
          <cell r="E61" t="str">
            <v>Cold Weather Second-Hand Adults' Coats**</v>
          </cell>
          <cell r="F61" t="str">
            <v>S</v>
          </cell>
          <cell r="H61">
            <v>0</v>
          </cell>
          <cell r="I61">
            <v>0</v>
          </cell>
          <cell r="J61">
            <v>50</v>
          </cell>
          <cell r="K61">
            <v>0.38169599999999998</v>
          </cell>
          <cell r="L61">
            <v>0</v>
          </cell>
          <cell r="M61">
            <v>0</v>
          </cell>
          <cell r="N61">
            <v>71</v>
          </cell>
          <cell r="O61">
            <v>56</v>
          </cell>
          <cell r="P61">
            <v>96</v>
          </cell>
        </row>
        <row r="62">
          <cell r="B62" t="str">
            <v>C</v>
          </cell>
          <cell r="C62">
            <v>48650</v>
          </cell>
          <cell r="D62" t="str">
            <v>CWCC</v>
          </cell>
          <cell r="E62" t="str">
            <v>Cold Weather Second-Hand Children's Coats**</v>
          </cell>
          <cell r="F62" t="str">
            <v>S</v>
          </cell>
          <cell r="I62">
            <v>0</v>
          </cell>
          <cell r="J62">
            <v>50</v>
          </cell>
          <cell r="K62">
            <v>0.38169599999999998</v>
          </cell>
          <cell r="L62">
            <v>0</v>
          </cell>
          <cell r="M62">
            <v>0</v>
          </cell>
          <cell r="N62">
            <v>71</v>
          </cell>
          <cell r="O62">
            <v>56</v>
          </cell>
          <cell r="P62">
            <v>96</v>
          </cell>
        </row>
        <row r="63">
          <cell r="B63" t="str">
            <v>C</v>
          </cell>
          <cell r="C63">
            <v>48650</v>
          </cell>
          <cell r="D63" t="str">
            <v>CWCJ</v>
          </cell>
          <cell r="E63" t="str">
            <v>Cold Weather Second-Hand Children's Jumpers**</v>
          </cell>
          <cell r="F63" t="str">
            <v>S</v>
          </cell>
          <cell r="I63">
            <v>0</v>
          </cell>
          <cell r="J63">
            <v>50</v>
          </cell>
          <cell r="K63">
            <v>0.38169599999999998</v>
          </cell>
          <cell r="L63">
            <v>0</v>
          </cell>
          <cell r="M63">
            <v>0</v>
          </cell>
          <cell r="N63">
            <v>71</v>
          </cell>
          <cell r="O63">
            <v>56</v>
          </cell>
          <cell r="P63">
            <v>96</v>
          </cell>
        </row>
        <row r="64">
          <cell r="B64" t="str">
            <v>D</v>
          </cell>
          <cell r="C64">
            <v>48123</v>
          </cell>
          <cell r="D64" t="str">
            <v>DA</v>
          </cell>
          <cell r="E64" t="str">
            <v>Distribution Adaptation Kit</v>
          </cell>
          <cell r="F64" t="str">
            <v>S</v>
          </cell>
          <cell r="H64">
            <v>495</v>
          </cell>
          <cell r="I64">
            <v>0</v>
          </cell>
          <cell r="J64">
            <v>68</v>
          </cell>
          <cell r="K64">
            <v>0.114576</v>
          </cell>
          <cell r="L64">
            <v>0</v>
          </cell>
          <cell r="M64">
            <v>0</v>
          </cell>
          <cell r="N64">
            <v>62</v>
          </cell>
          <cell r="O64">
            <v>42</v>
          </cell>
          <cell r="P64">
            <v>44</v>
          </cell>
        </row>
        <row r="65">
          <cell r="B65" t="str">
            <v>D</v>
          </cell>
          <cell r="C65">
            <v>48139</v>
          </cell>
          <cell r="D65" t="str">
            <v>DBW</v>
          </cell>
          <cell r="E65" t="str">
            <v>Butt Fusion Welding Machine for PE Pipe</v>
          </cell>
          <cell r="F65" t="str">
            <v>N</v>
          </cell>
          <cell r="G65">
            <v>1</v>
          </cell>
          <cell r="H65">
            <v>3260</v>
          </cell>
          <cell r="I65">
            <v>3260</v>
          </cell>
          <cell r="J65">
            <v>140</v>
          </cell>
          <cell r="K65">
            <v>0.41599999999999998</v>
          </cell>
          <cell r="L65">
            <v>140</v>
          </cell>
          <cell r="M65">
            <v>0.41599999999999998</v>
          </cell>
          <cell r="N65">
            <v>80</v>
          </cell>
          <cell r="O65">
            <v>65</v>
          </cell>
          <cell r="P65">
            <v>80</v>
          </cell>
        </row>
        <row r="66">
          <cell r="B66" t="str">
            <v>D</v>
          </cell>
          <cell r="C66">
            <v>48123</v>
          </cell>
          <cell r="D66" t="str">
            <v>DF2</v>
          </cell>
          <cell r="E66" t="str">
            <v>63mm (OD) Distribution Fittings Kit For PE &amp; uPVC</v>
          </cell>
          <cell r="F66" t="str">
            <v>S</v>
          </cell>
          <cell r="H66">
            <v>232.94739999999999</v>
          </cell>
          <cell r="I66">
            <v>0</v>
          </cell>
          <cell r="J66">
            <v>24</v>
          </cell>
          <cell r="K66">
            <v>0.114576</v>
          </cell>
          <cell r="L66">
            <v>0</v>
          </cell>
          <cell r="M66">
            <v>0</v>
          </cell>
          <cell r="N66">
            <v>62</v>
          </cell>
          <cell r="O66">
            <v>42</v>
          </cell>
          <cell r="P66">
            <v>44</v>
          </cell>
        </row>
        <row r="67">
          <cell r="B67" t="str">
            <v>D</v>
          </cell>
          <cell r="C67">
            <v>48123</v>
          </cell>
          <cell r="D67" t="str">
            <v>DF3</v>
          </cell>
          <cell r="E67" t="str">
            <v>90mm (OD) Distribution Fittings Kit for PE+UPVC P</v>
          </cell>
          <cell r="F67" t="str">
            <v>S</v>
          </cell>
          <cell r="G67">
            <v>2</v>
          </cell>
          <cell r="H67">
            <v>437.89</v>
          </cell>
          <cell r="I67">
            <v>875.78</v>
          </cell>
          <cell r="J67">
            <v>90</v>
          </cell>
          <cell r="K67">
            <v>0.44519999999999998</v>
          </cell>
          <cell r="L67">
            <v>180</v>
          </cell>
          <cell r="M67">
            <v>0.89039999999999997</v>
          </cell>
          <cell r="N67">
            <v>106</v>
          </cell>
          <cell r="O67">
            <v>105</v>
          </cell>
          <cell r="P67">
            <v>40</v>
          </cell>
        </row>
        <row r="68">
          <cell r="B68" t="str">
            <v>D</v>
          </cell>
          <cell r="C68">
            <v>48123</v>
          </cell>
          <cell r="D68" t="str">
            <v>DFU4</v>
          </cell>
          <cell r="E68" t="str">
            <v>4" Distribution Fittings Kit For uPVC Pipe</v>
          </cell>
          <cell r="F68" t="str">
            <v>N</v>
          </cell>
          <cell r="H68">
            <v>671.67</v>
          </cell>
          <cell r="I68">
            <v>0</v>
          </cell>
          <cell r="J68">
            <v>55</v>
          </cell>
          <cell r="K68">
            <v>0.40243200000000001</v>
          </cell>
          <cell r="L68">
            <v>0</v>
          </cell>
          <cell r="M68">
            <v>0</v>
          </cell>
          <cell r="N68">
            <v>131</v>
          </cell>
          <cell r="O68">
            <v>64</v>
          </cell>
          <cell r="P68">
            <v>48</v>
          </cell>
        </row>
        <row r="69">
          <cell r="B69" t="str">
            <v>D</v>
          </cell>
          <cell r="C69">
            <v>48123</v>
          </cell>
          <cell r="D69" t="str">
            <v>DFU6</v>
          </cell>
          <cell r="E69" t="str">
            <v>6" Distribution Fittings Kit for uPVC Pipe</v>
          </cell>
          <cell r="F69" t="str">
            <v>N</v>
          </cell>
          <cell r="H69">
            <v>1157</v>
          </cell>
          <cell r="I69">
            <v>0</v>
          </cell>
          <cell r="J69">
            <v>168</v>
          </cell>
          <cell r="K69">
            <v>1.0013639999999999</v>
          </cell>
          <cell r="L69">
            <v>0</v>
          </cell>
          <cell r="M69">
            <v>0</v>
          </cell>
          <cell r="N69">
            <v>131</v>
          </cell>
          <cell r="O69">
            <v>91</v>
          </cell>
          <cell r="P69">
            <v>84</v>
          </cell>
        </row>
        <row r="70">
          <cell r="B70" t="str">
            <v>D</v>
          </cell>
          <cell r="C70">
            <v>48123</v>
          </cell>
          <cell r="D70" t="str">
            <v>DLR</v>
          </cell>
          <cell r="E70" t="str">
            <v>Distribution Layflat/Rapid Fittings Kit</v>
          </cell>
          <cell r="F70" t="str">
            <v>S</v>
          </cell>
          <cell r="H70">
            <v>1220</v>
          </cell>
          <cell r="I70">
            <v>0</v>
          </cell>
          <cell r="J70">
            <v>199</v>
          </cell>
          <cell r="K70">
            <v>1.044225</v>
          </cell>
          <cell r="L70">
            <v>0</v>
          </cell>
          <cell r="M70">
            <v>0</v>
          </cell>
          <cell r="N70">
            <v>135</v>
          </cell>
          <cell r="O70">
            <v>91</v>
          </cell>
          <cell r="P70">
            <v>85</v>
          </cell>
        </row>
        <row r="71">
          <cell r="B71" t="str">
            <v>D</v>
          </cell>
          <cell r="C71">
            <v>48139</v>
          </cell>
          <cell r="D71" t="str">
            <v>DM1</v>
          </cell>
          <cell r="E71" t="str">
            <v>Lube for uPVC Pipe</v>
          </cell>
          <cell r="F71" t="str">
            <v>S</v>
          </cell>
          <cell r="H71">
            <v>2.9407999999999999</v>
          </cell>
          <cell r="I71">
            <v>0</v>
          </cell>
          <cell r="J71">
            <v>1</v>
          </cell>
          <cell r="K71">
            <v>2.4000000000000001E-5</v>
          </cell>
          <cell r="L71">
            <v>0</v>
          </cell>
          <cell r="M71">
            <v>0</v>
          </cell>
          <cell r="N71">
            <v>4</v>
          </cell>
          <cell r="O71">
            <v>3</v>
          </cell>
          <cell r="P71">
            <v>2</v>
          </cell>
        </row>
        <row r="72">
          <cell r="B72" t="str">
            <v>D</v>
          </cell>
          <cell r="C72">
            <v>48124</v>
          </cell>
          <cell r="D72" t="str">
            <v>DMP3</v>
          </cell>
          <cell r="E72" t="str">
            <v>90mm (OD) PE Distribution Main Kit, 500m in Coils</v>
          </cell>
          <cell r="F72" t="str">
            <v>N</v>
          </cell>
          <cell r="G72">
            <v>0.6</v>
          </cell>
          <cell r="H72">
            <v>1600</v>
          </cell>
          <cell r="I72">
            <v>960</v>
          </cell>
          <cell r="J72">
            <v>1100</v>
          </cell>
          <cell r="K72">
            <v>11.875</v>
          </cell>
          <cell r="L72">
            <v>660</v>
          </cell>
          <cell r="M72">
            <v>7.125</v>
          </cell>
          <cell r="N72">
            <v>250</v>
          </cell>
          <cell r="O72">
            <v>250</v>
          </cell>
          <cell r="P72">
            <v>190</v>
          </cell>
        </row>
        <row r="73">
          <cell r="B73" t="str">
            <v>D</v>
          </cell>
          <cell r="C73">
            <v>48124</v>
          </cell>
          <cell r="D73" t="str">
            <v>DMU3</v>
          </cell>
          <cell r="E73" t="str">
            <v>90mm (OD) uPVC Distribution Main Kit 500M</v>
          </cell>
          <cell r="F73" t="str">
            <v>S</v>
          </cell>
          <cell r="H73">
            <v>685.44</v>
          </cell>
          <cell r="I73">
            <v>0</v>
          </cell>
          <cell r="J73">
            <v>668</v>
          </cell>
          <cell r="K73">
            <v>7.0857599999999996</v>
          </cell>
          <cell r="L73">
            <v>0</v>
          </cell>
          <cell r="M73">
            <v>0</v>
          </cell>
          <cell r="N73">
            <v>122</v>
          </cell>
          <cell r="O73">
            <v>440</v>
          </cell>
          <cell r="P73">
            <v>132</v>
          </cell>
        </row>
        <row r="74">
          <cell r="B74" t="str">
            <v>D</v>
          </cell>
          <cell r="C74">
            <v>48124</v>
          </cell>
          <cell r="D74" t="str">
            <v>DMU4</v>
          </cell>
          <cell r="E74" t="str">
            <v>110mm (OD) HEP3O Distribution Main Kit,500m</v>
          </cell>
          <cell r="F74" t="str">
            <v>N</v>
          </cell>
          <cell r="H74">
            <v>1643.04</v>
          </cell>
          <cell r="I74">
            <v>0</v>
          </cell>
          <cell r="J74">
            <v>861</v>
          </cell>
          <cell r="K74">
            <v>10.836</v>
          </cell>
          <cell r="L74">
            <v>0</v>
          </cell>
          <cell r="M74">
            <v>0</v>
          </cell>
          <cell r="N74">
            <v>120</v>
          </cell>
          <cell r="O74">
            <v>210</v>
          </cell>
          <cell r="P74">
            <v>430</v>
          </cell>
        </row>
        <row r="75">
          <cell r="B75" t="str">
            <v>D</v>
          </cell>
          <cell r="C75">
            <v>48124</v>
          </cell>
          <cell r="D75" t="str">
            <v>DMU6</v>
          </cell>
          <cell r="E75" t="str">
            <v>160mm (OD) HEP3O Distribution Main Kit, 500m</v>
          </cell>
          <cell r="F75" t="str">
            <v>N</v>
          </cell>
          <cell r="H75">
            <v>2935.8</v>
          </cell>
          <cell r="I75">
            <v>0</v>
          </cell>
          <cell r="J75">
            <v>557</v>
          </cell>
          <cell r="K75">
            <v>2.94</v>
          </cell>
          <cell r="L75">
            <v>0</v>
          </cell>
          <cell r="M75">
            <v>0</v>
          </cell>
          <cell r="N75">
            <v>100</v>
          </cell>
          <cell r="O75">
            <v>70</v>
          </cell>
          <cell r="P75">
            <v>420</v>
          </cell>
        </row>
        <row r="77">
          <cell r="B77" t="str">
            <v>D</v>
          </cell>
          <cell r="C77">
            <v>48120</v>
          </cell>
          <cell r="D77" t="str">
            <v>DP</v>
          </cell>
          <cell r="E77" t="str">
            <v>32mm (OD) PE Distribution Pipe, 50m</v>
          </cell>
          <cell r="F77" t="str">
            <v>S</v>
          </cell>
          <cell r="G77">
            <v>14</v>
          </cell>
          <cell r="H77">
            <v>14</v>
          </cell>
          <cell r="I77">
            <v>196</v>
          </cell>
          <cell r="J77">
            <v>14</v>
          </cell>
          <cell r="K77">
            <v>0.19</v>
          </cell>
          <cell r="L77">
            <v>196</v>
          </cell>
          <cell r="M77">
            <v>2.66</v>
          </cell>
          <cell r="N77">
            <v>100</v>
          </cell>
          <cell r="O77">
            <v>100</v>
          </cell>
          <cell r="P77">
            <v>19</v>
          </cell>
        </row>
        <row r="78">
          <cell r="B78" t="str">
            <v>D</v>
          </cell>
          <cell r="C78">
            <v>48120</v>
          </cell>
          <cell r="D78" t="str">
            <v>DPP2</v>
          </cell>
          <cell r="E78" t="str">
            <v>Complete Kit - 63mm distribution pipe &amp; coupler</v>
          </cell>
          <cell r="F78" t="str">
            <v>S</v>
          </cell>
          <cell r="H78">
            <v>59.49</v>
          </cell>
          <cell r="I78">
            <v>0</v>
          </cell>
          <cell r="J78">
            <v>53</v>
          </cell>
          <cell r="K78">
            <v>0.54910000000000003</v>
          </cell>
          <cell r="L78">
            <v>0</v>
          </cell>
          <cell r="M78">
            <v>0</v>
          </cell>
          <cell r="N78">
            <v>170</v>
          </cell>
          <cell r="O78">
            <v>19</v>
          </cell>
          <cell r="P78">
            <v>170</v>
          </cell>
        </row>
        <row r="79">
          <cell r="B79" t="str">
            <v>D</v>
          </cell>
          <cell r="C79">
            <v>48121</v>
          </cell>
          <cell r="D79" t="str">
            <v>DS</v>
          </cell>
          <cell r="E79" t="str">
            <v>Distribution Tapstand (1" Galvinised Pipe)</v>
          </cell>
          <cell r="F79" t="str">
            <v>S</v>
          </cell>
          <cell r="G79">
            <v>13</v>
          </cell>
          <cell r="H79">
            <v>181.35</v>
          </cell>
          <cell r="I79">
            <v>2357.5499999999997</v>
          </cell>
          <cell r="J79">
            <v>30</v>
          </cell>
          <cell r="K79">
            <v>4.1106999999999998E-2</v>
          </cell>
          <cell r="L79">
            <v>390</v>
          </cell>
          <cell r="M79">
            <v>0.53439099999999995</v>
          </cell>
          <cell r="N79">
            <v>11</v>
          </cell>
          <cell r="O79">
            <v>101</v>
          </cell>
          <cell r="P79">
            <v>37</v>
          </cell>
        </row>
        <row r="80">
          <cell r="B80" t="str">
            <v>D</v>
          </cell>
          <cell r="C80">
            <v>48121</v>
          </cell>
          <cell r="D80" t="str">
            <v>DSC</v>
          </cell>
          <cell r="E80" t="str">
            <v>Distribution Tapstand - Conversion Kit</v>
          </cell>
          <cell r="F80" t="str">
            <v>S</v>
          </cell>
          <cell r="H80">
            <v>19.54</v>
          </cell>
          <cell r="I80">
            <v>0</v>
          </cell>
          <cell r="J80">
            <v>6</v>
          </cell>
          <cell r="K80">
            <v>1.35E-2</v>
          </cell>
          <cell r="L80">
            <v>0</v>
          </cell>
          <cell r="N80">
            <v>15</v>
          </cell>
          <cell r="O80">
            <v>30</v>
          </cell>
          <cell r="P80">
            <v>30</v>
          </cell>
        </row>
        <row r="81">
          <cell r="B81" t="str">
            <v>D</v>
          </cell>
          <cell r="C81">
            <v>48122</v>
          </cell>
          <cell r="D81" t="str">
            <v>DV</v>
          </cell>
          <cell r="E81" t="str">
            <v>Water Tap 3/4" Talflo Valve</v>
          </cell>
          <cell r="F81" t="str">
            <v>S</v>
          </cell>
          <cell r="H81">
            <v>8.0500000000000007</v>
          </cell>
          <cell r="I81">
            <v>0</v>
          </cell>
          <cell r="J81">
            <v>1</v>
          </cell>
          <cell r="K81">
            <v>1.0000000000000001E-5</v>
          </cell>
          <cell r="L81">
            <v>0</v>
          </cell>
          <cell r="M81">
            <v>0</v>
          </cell>
          <cell r="N81">
            <v>10</v>
          </cell>
          <cell r="O81">
            <v>1</v>
          </cell>
          <cell r="P81">
            <v>1</v>
          </cell>
        </row>
        <row r="82">
          <cell r="B82" t="str">
            <v>F</v>
          </cell>
          <cell r="C82">
            <v>48144</v>
          </cell>
          <cell r="D82" t="str">
            <v>FAS</v>
          </cell>
          <cell r="E82" t="str">
            <v>Aluminium Sulphate (500kg)</v>
          </cell>
          <cell r="F82" t="str">
            <v>S</v>
          </cell>
          <cell r="H82">
            <v>92.5</v>
          </cell>
          <cell r="I82">
            <v>0</v>
          </cell>
          <cell r="J82">
            <v>525</v>
          </cell>
          <cell r="K82">
            <v>0.87717599999999996</v>
          </cell>
          <cell r="L82">
            <v>0</v>
          </cell>
          <cell r="M82">
            <v>0</v>
          </cell>
          <cell r="N82">
            <v>131</v>
          </cell>
          <cell r="O82">
            <v>108</v>
          </cell>
          <cell r="P82">
            <v>62</v>
          </cell>
        </row>
        <row r="83">
          <cell r="B83" t="str">
            <v>F</v>
          </cell>
          <cell r="C83">
            <v>48143</v>
          </cell>
          <cell r="D83" t="str">
            <v>FASD</v>
          </cell>
          <cell r="E83" t="str">
            <v>Alum Suction Side Dosing Kit</v>
          </cell>
          <cell r="F83" t="str">
            <v>S</v>
          </cell>
          <cell r="H83">
            <v>529.88</v>
          </cell>
          <cell r="I83">
            <v>0</v>
          </cell>
          <cell r="J83">
            <v>84</v>
          </cell>
          <cell r="K83">
            <v>0.51893999999999996</v>
          </cell>
          <cell r="L83">
            <v>0</v>
          </cell>
          <cell r="M83">
            <v>0</v>
          </cell>
          <cell r="N83">
            <v>62</v>
          </cell>
          <cell r="O83">
            <v>62</v>
          </cell>
          <cell r="P83">
            <v>135</v>
          </cell>
        </row>
        <row r="84">
          <cell r="B84" t="str">
            <v>F</v>
          </cell>
          <cell r="C84">
            <v>48144</v>
          </cell>
          <cell r="D84" t="str">
            <v>FBR</v>
          </cell>
          <cell r="E84" t="str">
            <v>M-FC Broth for Delagua Water Testing Kit*</v>
          </cell>
          <cell r="F84" t="str">
            <v>S</v>
          </cell>
          <cell r="H84">
            <v>1.02</v>
          </cell>
          <cell r="I84">
            <v>0</v>
          </cell>
          <cell r="J84">
            <v>0.2</v>
          </cell>
          <cell r="K84">
            <v>1E-3</v>
          </cell>
          <cell r="L84">
            <v>0</v>
          </cell>
          <cell r="M84">
            <v>0</v>
          </cell>
          <cell r="N84">
            <v>10</v>
          </cell>
          <cell r="O84">
            <v>10</v>
          </cell>
          <cell r="P84">
            <v>10</v>
          </cell>
        </row>
        <row r="85">
          <cell r="B85" t="str">
            <v>F</v>
          </cell>
          <cell r="C85">
            <v>48143</v>
          </cell>
          <cell r="D85" t="str">
            <v>FCCD</v>
          </cell>
          <cell r="E85" t="str">
            <v>Chlorine Constant Rate Dosing Kit</v>
          </cell>
          <cell r="F85" t="str">
            <v>S</v>
          </cell>
          <cell r="H85">
            <v>318</v>
          </cell>
          <cell r="I85">
            <v>0</v>
          </cell>
          <cell r="J85">
            <v>35</v>
          </cell>
          <cell r="K85">
            <v>0.33600000000000002</v>
          </cell>
          <cell r="L85">
            <v>0</v>
          </cell>
          <cell r="M85">
            <v>0</v>
          </cell>
          <cell r="N85">
            <v>100</v>
          </cell>
          <cell r="O85">
            <v>56</v>
          </cell>
          <cell r="P85">
            <v>60</v>
          </cell>
        </row>
        <row r="86">
          <cell r="B86" t="str">
            <v>F</v>
          </cell>
          <cell r="C86">
            <v>48144</v>
          </cell>
          <cell r="D86" t="str">
            <v>FCH</v>
          </cell>
          <cell r="E86" t="str">
            <v>HTH Chlorine Powder</v>
          </cell>
          <cell r="F86" t="str">
            <v>N</v>
          </cell>
          <cell r="H86">
            <v>13.9</v>
          </cell>
          <cell r="I86">
            <v>0</v>
          </cell>
          <cell r="J86">
            <v>11</v>
          </cell>
          <cell r="K86">
            <v>1.7999999999999999E-2</v>
          </cell>
          <cell r="L86">
            <v>0</v>
          </cell>
          <cell r="M86">
            <v>0</v>
          </cell>
          <cell r="N86">
            <v>30</v>
          </cell>
          <cell r="O86">
            <v>20</v>
          </cell>
          <cell r="P86">
            <v>30</v>
          </cell>
        </row>
        <row r="87">
          <cell r="B87" t="str">
            <v>F</v>
          </cell>
          <cell r="C87">
            <v>48144</v>
          </cell>
          <cell r="D87" t="str">
            <v>FCT</v>
          </cell>
          <cell r="E87" t="str">
            <v>Chlorine Tablets (Trichloroisocyanuric Acid)</v>
          </cell>
          <cell r="F87" t="str">
            <v>S</v>
          </cell>
          <cell r="H87">
            <v>19</v>
          </cell>
          <cell r="I87">
            <v>0</v>
          </cell>
          <cell r="J87">
            <v>12</v>
          </cell>
          <cell r="K87">
            <v>1.9375E-2</v>
          </cell>
          <cell r="L87">
            <v>0</v>
          </cell>
          <cell r="M87">
            <v>0</v>
          </cell>
          <cell r="N87">
            <v>25</v>
          </cell>
          <cell r="O87">
            <v>31</v>
          </cell>
          <cell r="P87">
            <v>25</v>
          </cell>
        </row>
        <row r="88">
          <cell r="B88" t="str">
            <v>F</v>
          </cell>
          <cell r="C88">
            <v>48144</v>
          </cell>
          <cell r="D88" t="str">
            <v>FD1</v>
          </cell>
          <cell r="E88" t="str">
            <v>DPD1 Water Testing Tablets*</v>
          </cell>
          <cell r="F88" t="str">
            <v>S</v>
          </cell>
          <cell r="H88">
            <v>9.4</v>
          </cell>
          <cell r="I88">
            <v>0</v>
          </cell>
          <cell r="J88">
            <v>0.1</v>
          </cell>
          <cell r="K88">
            <v>5.2800000000000004E-4</v>
          </cell>
          <cell r="L88">
            <v>0</v>
          </cell>
          <cell r="M88">
            <v>0</v>
          </cell>
          <cell r="N88">
            <v>11</v>
          </cell>
          <cell r="O88">
            <v>8</v>
          </cell>
          <cell r="P88">
            <v>6</v>
          </cell>
        </row>
        <row r="89">
          <cell r="B89" t="str">
            <v>F</v>
          </cell>
          <cell r="C89">
            <v>48144</v>
          </cell>
          <cell r="D89" t="str">
            <v>FD3</v>
          </cell>
          <cell r="E89" t="str">
            <v>DPD3 Water Testing Tablets*</v>
          </cell>
          <cell r="F89" t="str">
            <v>S</v>
          </cell>
          <cell r="H89">
            <v>10</v>
          </cell>
          <cell r="I89">
            <v>0</v>
          </cell>
          <cell r="J89">
            <v>0.1</v>
          </cell>
          <cell r="K89">
            <v>5.2800000000000004E-4</v>
          </cell>
          <cell r="L89">
            <v>0</v>
          </cell>
          <cell r="N89">
            <v>11</v>
          </cell>
          <cell r="O89">
            <v>8</v>
          </cell>
          <cell r="P89">
            <v>6</v>
          </cell>
        </row>
        <row r="90">
          <cell r="B90" t="str">
            <v>F</v>
          </cell>
          <cell r="C90">
            <v>48143</v>
          </cell>
          <cell r="D90" t="str">
            <v>FDO</v>
          </cell>
          <cell r="E90" t="str">
            <v>Chlorine/Aluminium Sulphate Dosing Pump</v>
          </cell>
          <cell r="F90" t="str">
            <v>N</v>
          </cell>
          <cell r="H90">
            <v>2736.8</v>
          </cell>
          <cell r="I90">
            <v>0</v>
          </cell>
          <cell r="J90">
            <v>75</v>
          </cell>
          <cell r="K90">
            <v>0.75</v>
          </cell>
          <cell r="L90">
            <v>0</v>
          </cell>
          <cell r="M90">
            <v>0</v>
          </cell>
          <cell r="N90">
            <v>100</v>
          </cell>
          <cell r="O90">
            <v>50</v>
          </cell>
          <cell r="P90">
            <v>150</v>
          </cell>
        </row>
        <row r="91">
          <cell r="B91" t="str">
            <v>F</v>
          </cell>
          <cell r="C91">
            <v>48146</v>
          </cell>
          <cell r="D91" t="str">
            <v>FDS</v>
          </cell>
          <cell r="E91" t="str">
            <v>TDS Conductivity Meter*</v>
          </cell>
          <cell r="F91" t="str">
            <v>S</v>
          </cell>
          <cell r="H91">
            <v>48.03</v>
          </cell>
          <cell r="I91">
            <v>0</v>
          </cell>
          <cell r="J91">
            <v>0.3</v>
          </cell>
          <cell r="K91">
            <v>5.7600000000000001E-4</v>
          </cell>
          <cell r="L91">
            <v>0</v>
          </cell>
          <cell r="M91">
            <v>0</v>
          </cell>
          <cell r="N91">
            <v>16</v>
          </cell>
          <cell r="O91">
            <v>9</v>
          </cell>
          <cell r="P91">
            <v>4</v>
          </cell>
        </row>
        <row r="92">
          <cell r="B92" t="str">
            <v>F</v>
          </cell>
          <cell r="C92">
            <v>48144</v>
          </cell>
          <cell r="D92" t="str">
            <v>FEG</v>
          </cell>
          <cell r="E92" t="str">
            <v>Electrolytic Sodium Hypochlorite Generator</v>
          </cell>
          <cell r="F92" t="str">
            <v>N</v>
          </cell>
          <cell r="H92">
            <v>3800.35</v>
          </cell>
          <cell r="I92">
            <v>0</v>
          </cell>
          <cell r="J92">
            <v>93</v>
          </cell>
          <cell r="K92">
            <v>0.52200000000000002</v>
          </cell>
          <cell r="L92">
            <v>0</v>
          </cell>
          <cell r="M92">
            <v>0</v>
          </cell>
          <cell r="N92">
            <v>60</v>
          </cell>
          <cell r="O92">
            <v>145</v>
          </cell>
          <cell r="P92">
            <v>60</v>
          </cell>
        </row>
        <row r="93">
          <cell r="B93" t="str">
            <v>F</v>
          </cell>
          <cell r="C93">
            <v>48140</v>
          </cell>
          <cell r="D93" t="str">
            <v>FF</v>
          </cell>
          <cell r="E93" t="str">
            <v>Slow Sand Filtration Kit</v>
          </cell>
          <cell r="F93" t="str">
            <v>S</v>
          </cell>
          <cell r="H93">
            <v>4368.25</v>
          </cell>
          <cell r="I93">
            <v>0</v>
          </cell>
          <cell r="J93">
            <v>389</v>
          </cell>
          <cell r="K93">
            <v>3.0479400000000001</v>
          </cell>
          <cell r="L93">
            <v>0</v>
          </cell>
          <cell r="M93">
            <v>0</v>
          </cell>
          <cell r="N93">
            <v>236</v>
          </cell>
          <cell r="O93">
            <v>123</v>
          </cell>
          <cell r="P93">
            <v>105</v>
          </cell>
        </row>
        <row r="94">
          <cell r="B94" t="str">
            <v>F</v>
          </cell>
          <cell r="C94">
            <v>48146</v>
          </cell>
          <cell r="D94" t="str">
            <v>FFP</v>
          </cell>
          <cell r="E94" t="str">
            <v>Floating Pot Chlorinator Kit</v>
          </cell>
          <cell r="F94" t="str">
            <v>S</v>
          </cell>
          <cell r="H94">
            <v>48.04</v>
          </cell>
          <cell r="I94">
            <v>0</v>
          </cell>
          <cell r="J94">
            <v>2</v>
          </cell>
          <cell r="K94">
            <v>3.7440000000000001E-2</v>
          </cell>
          <cell r="L94">
            <v>0</v>
          </cell>
          <cell r="M94">
            <v>0</v>
          </cell>
          <cell r="N94">
            <v>40</v>
          </cell>
          <cell r="O94">
            <v>26</v>
          </cell>
          <cell r="P94">
            <v>36</v>
          </cell>
        </row>
        <row r="95">
          <cell r="B95" t="str">
            <v>F</v>
          </cell>
          <cell r="C95">
            <v>48144</v>
          </cell>
          <cell r="D95" t="str">
            <v>FGP</v>
          </cell>
          <cell r="E95" t="str">
            <v>Gelman Absorbent Pads*</v>
          </cell>
          <cell r="F95" t="str">
            <v>S</v>
          </cell>
          <cell r="H95">
            <v>20</v>
          </cell>
          <cell r="I95">
            <v>0</v>
          </cell>
          <cell r="J95">
            <v>0.1</v>
          </cell>
          <cell r="K95">
            <v>6.9300000000000004E-4</v>
          </cell>
          <cell r="L95">
            <v>0</v>
          </cell>
          <cell r="M95">
            <v>0</v>
          </cell>
          <cell r="N95">
            <v>11</v>
          </cell>
          <cell r="O95">
            <v>9</v>
          </cell>
          <cell r="P95">
            <v>7</v>
          </cell>
        </row>
        <row r="96">
          <cell r="B96" t="str">
            <v>F</v>
          </cell>
          <cell r="C96">
            <v>48144</v>
          </cell>
          <cell r="D96" t="str">
            <v>FHF</v>
          </cell>
          <cell r="E96" t="str">
            <v>Ceramic Candle Household Filters</v>
          </cell>
          <cell r="F96" t="str">
            <v>S</v>
          </cell>
          <cell r="H96">
            <v>1200</v>
          </cell>
          <cell r="I96">
            <v>0</v>
          </cell>
          <cell r="J96">
            <v>212</v>
          </cell>
          <cell r="K96">
            <v>1.8</v>
          </cell>
          <cell r="L96">
            <v>0</v>
          </cell>
          <cell r="N96">
            <v>120</v>
          </cell>
          <cell r="O96">
            <v>100</v>
          </cell>
          <cell r="P96">
            <v>150</v>
          </cell>
        </row>
        <row r="97">
          <cell r="B97" t="str">
            <v>F</v>
          </cell>
          <cell r="C97">
            <v>48141</v>
          </cell>
          <cell r="D97" t="str">
            <v>FK</v>
          </cell>
          <cell r="E97" t="str">
            <v>Delagua Water Testing Kit - 240v</v>
          </cell>
          <cell r="F97" t="str">
            <v>S</v>
          </cell>
          <cell r="G97">
            <v>2</v>
          </cell>
          <cell r="H97">
            <v>1086.8</v>
          </cell>
          <cell r="I97">
            <v>2173.6</v>
          </cell>
          <cell r="J97">
            <v>15</v>
          </cell>
          <cell r="K97">
            <v>7.9523999999999997E-2</v>
          </cell>
          <cell r="L97">
            <v>30</v>
          </cell>
          <cell r="M97">
            <v>0.15904799999999999</v>
          </cell>
          <cell r="N97">
            <v>47</v>
          </cell>
          <cell r="O97">
            <v>47</v>
          </cell>
          <cell r="P97">
            <v>36</v>
          </cell>
        </row>
        <row r="98">
          <cell r="B98" t="str">
            <v>F</v>
          </cell>
          <cell r="C98">
            <v>48141</v>
          </cell>
          <cell r="D98" t="str">
            <v>FK10</v>
          </cell>
          <cell r="E98" t="str">
            <v>Delagua Water Testing Kit 110v</v>
          </cell>
          <cell r="F98" t="str">
            <v>S</v>
          </cell>
          <cell r="H98">
            <v>1086.17</v>
          </cell>
          <cell r="I98">
            <v>0</v>
          </cell>
          <cell r="J98">
            <v>15</v>
          </cell>
          <cell r="K98">
            <v>0.108241</v>
          </cell>
          <cell r="L98">
            <v>0</v>
          </cell>
          <cell r="M98">
            <v>0</v>
          </cell>
          <cell r="N98">
            <v>47</v>
          </cell>
          <cell r="O98">
            <v>47</v>
          </cell>
          <cell r="P98">
            <v>49</v>
          </cell>
        </row>
        <row r="99">
          <cell r="B99" t="str">
            <v>F</v>
          </cell>
          <cell r="C99">
            <v>48144</v>
          </cell>
          <cell r="D99" t="str">
            <v>FKC</v>
          </cell>
          <cell r="E99" t="str">
            <v>Consumables For Delagua Water Testing Kit*</v>
          </cell>
          <cell r="F99" t="str">
            <v>S</v>
          </cell>
          <cell r="G99">
            <v>2</v>
          </cell>
          <cell r="H99">
            <v>64.3</v>
          </cell>
          <cell r="I99">
            <v>128.6</v>
          </cell>
          <cell r="J99">
            <v>2</v>
          </cell>
          <cell r="K99">
            <v>2.2799999999999999E-3</v>
          </cell>
          <cell r="L99">
            <v>4</v>
          </cell>
          <cell r="M99">
            <v>4.5599999999999998E-3</v>
          </cell>
          <cell r="N99">
            <v>19</v>
          </cell>
          <cell r="O99">
            <v>5</v>
          </cell>
          <cell r="P99">
            <v>24</v>
          </cell>
        </row>
        <row r="100">
          <cell r="B100" t="str">
            <v>F</v>
          </cell>
          <cell r="C100">
            <v>48144</v>
          </cell>
          <cell r="D100" t="str">
            <v>FMF</v>
          </cell>
          <cell r="E100" t="str">
            <v>Microfiltration Membrane for Protazoa Removal</v>
          </cell>
          <cell r="F100" t="str">
            <v>N</v>
          </cell>
          <cell r="I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F</v>
          </cell>
          <cell r="C101">
            <v>48146</v>
          </cell>
          <cell r="D101" t="str">
            <v>FMT</v>
          </cell>
          <cell r="E101" t="str">
            <v>Measuring &amp; Testing Kit</v>
          </cell>
          <cell r="F101" t="str">
            <v>S</v>
          </cell>
          <cell r="H101">
            <v>439.81</v>
          </cell>
          <cell r="I101">
            <v>0</v>
          </cell>
          <cell r="J101">
            <v>17</v>
          </cell>
          <cell r="K101">
            <v>0.113568</v>
          </cell>
          <cell r="L101">
            <v>0</v>
          </cell>
          <cell r="M101">
            <v>0</v>
          </cell>
          <cell r="N101">
            <v>56</v>
          </cell>
          <cell r="O101">
            <v>39</v>
          </cell>
          <cell r="P101">
            <v>52</v>
          </cell>
        </row>
        <row r="102">
          <cell r="B102" t="str">
            <v>F</v>
          </cell>
          <cell r="C102">
            <v>48145</v>
          </cell>
          <cell r="D102" t="str">
            <v>FPO</v>
          </cell>
          <cell r="E102" t="str">
            <v>Pooltester for Chlorine/pH Testing*</v>
          </cell>
          <cell r="F102" t="str">
            <v>S</v>
          </cell>
          <cell r="H102">
            <v>9.9</v>
          </cell>
          <cell r="I102">
            <v>0</v>
          </cell>
          <cell r="J102">
            <v>0.3</v>
          </cell>
          <cell r="K102">
            <v>5.0000000000000001E-4</v>
          </cell>
          <cell r="L102">
            <v>0</v>
          </cell>
          <cell r="M102">
            <v>0</v>
          </cell>
          <cell r="N102">
            <v>10</v>
          </cell>
          <cell r="O102">
            <v>5</v>
          </cell>
          <cell r="P102">
            <v>10</v>
          </cell>
        </row>
        <row r="103">
          <cell r="B103" t="str">
            <v>F</v>
          </cell>
          <cell r="C103">
            <v>48144</v>
          </cell>
          <cell r="D103" t="str">
            <v>FPR</v>
          </cell>
          <cell r="E103" t="str">
            <v>Phenol Red Tablets*</v>
          </cell>
          <cell r="F103" t="str">
            <v>S</v>
          </cell>
          <cell r="H103">
            <v>10</v>
          </cell>
          <cell r="I103">
            <v>0</v>
          </cell>
          <cell r="J103">
            <v>0.1</v>
          </cell>
          <cell r="K103">
            <v>5.2800000000000004E-4</v>
          </cell>
          <cell r="L103">
            <v>0</v>
          </cell>
          <cell r="M103">
            <v>0</v>
          </cell>
          <cell r="N103">
            <v>11</v>
          </cell>
          <cell r="O103">
            <v>8</v>
          </cell>
          <cell r="P103">
            <v>6</v>
          </cell>
        </row>
        <row r="104">
          <cell r="B104" t="str">
            <v>F</v>
          </cell>
          <cell r="C104">
            <v>48144</v>
          </cell>
          <cell r="D104" t="str">
            <v>FPU</v>
          </cell>
          <cell r="E104" t="str">
            <v>14/20 Litre Water Disinfection Tablets</v>
          </cell>
          <cell r="F104" t="str">
            <v>S</v>
          </cell>
          <cell r="H104">
            <v>397.8</v>
          </cell>
          <cell r="I104">
            <v>0</v>
          </cell>
          <cell r="J104">
            <v>16</v>
          </cell>
          <cell r="K104">
            <v>0.10816000000000001</v>
          </cell>
          <cell r="L104">
            <v>0</v>
          </cell>
          <cell r="M104">
            <v>0</v>
          </cell>
          <cell r="N104">
            <v>40</v>
          </cell>
          <cell r="O104">
            <v>52</v>
          </cell>
          <cell r="P104">
            <v>52</v>
          </cell>
        </row>
        <row r="105">
          <cell r="B105" t="str">
            <v>F</v>
          </cell>
          <cell r="C105">
            <v>48144</v>
          </cell>
          <cell r="D105" t="str">
            <v>FRF</v>
          </cell>
          <cell r="E105" t="str">
            <v>Roughing Filter for T11 Tank</v>
          </cell>
          <cell r="F105" t="str">
            <v>S</v>
          </cell>
          <cell r="H105">
            <v>1713</v>
          </cell>
          <cell r="I105">
            <v>0</v>
          </cell>
          <cell r="J105">
            <v>258</v>
          </cell>
          <cell r="K105">
            <v>1.3280400000000001</v>
          </cell>
          <cell r="L105">
            <v>0</v>
          </cell>
          <cell r="M105">
            <v>0</v>
          </cell>
          <cell r="N105">
            <v>140</v>
          </cell>
          <cell r="O105">
            <v>93</v>
          </cell>
          <cell r="P105">
            <v>102</v>
          </cell>
        </row>
        <row r="106">
          <cell r="B106" t="str">
            <v>F</v>
          </cell>
          <cell r="C106">
            <v>48144</v>
          </cell>
          <cell r="D106" t="str">
            <v>FSB</v>
          </cell>
          <cell r="E106" t="str">
            <v>Lauryl Sulphate Broth*</v>
          </cell>
          <cell r="F106" t="str">
            <v>S</v>
          </cell>
          <cell r="H106">
            <v>4.5</v>
          </cell>
          <cell r="I106">
            <v>0</v>
          </cell>
          <cell r="J106">
            <v>0.1</v>
          </cell>
          <cell r="K106">
            <v>4.4099999999999999E-4</v>
          </cell>
          <cell r="L106">
            <v>0</v>
          </cell>
          <cell r="M106">
            <v>0</v>
          </cell>
          <cell r="N106">
            <v>9</v>
          </cell>
          <cell r="O106">
            <v>7</v>
          </cell>
          <cell r="P106">
            <v>7</v>
          </cell>
        </row>
        <row r="107">
          <cell r="B107" t="str">
            <v>F</v>
          </cell>
          <cell r="C107">
            <v>48144</v>
          </cell>
          <cell r="D107" t="str">
            <v>FTT</v>
          </cell>
          <cell r="E107" t="str">
            <v>Turbidity Tube*</v>
          </cell>
          <cell r="F107" t="str">
            <v>S</v>
          </cell>
          <cell r="H107">
            <v>37.31</v>
          </cell>
          <cell r="I107">
            <v>0</v>
          </cell>
          <cell r="J107">
            <v>0.5</v>
          </cell>
          <cell r="K107">
            <v>6.2500000000000001E-4</v>
          </cell>
          <cell r="L107">
            <v>0</v>
          </cell>
          <cell r="M107">
            <v>0</v>
          </cell>
          <cell r="N107">
            <v>5</v>
          </cell>
          <cell r="O107">
            <v>5</v>
          </cell>
          <cell r="P107">
            <v>25</v>
          </cell>
        </row>
        <row r="108">
          <cell r="B108" t="str">
            <v>F</v>
          </cell>
          <cell r="C108">
            <v>48142</v>
          </cell>
          <cell r="D108" t="str">
            <v>FUC</v>
          </cell>
          <cell r="E108" t="str">
            <v>Complete Upflow Clarifier (To Fit T11 Tank)</v>
          </cell>
          <cell r="F108" t="str">
            <v>S</v>
          </cell>
          <cell r="H108">
            <v>3127.67</v>
          </cell>
          <cell r="I108">
            <v>0</v>
          </cell>
          <cell r="J108">
            <v>415</v>
          </cell>
          <cell r="K108">
            <v>1.8838699999999999</v>
          </cell>
          <cell r="L108">
            <v>0</v>
          </cell>
          <cell r="M108">
            <v>0</v>
          </cell>
          <cell r="N108">
            <v>155</v>
          </cell>
          <cell r="O108">
            <v>118</v>
          </cell>
          <cell r="P108">
            <v>103</v>
          </cell>
        </row>
        <row r="109">
          <cell r="B109" t="str">
            <v>F</v>
          </cell>
          <cell r="C109">
            <v>48144</v>
          </cell>
          <cell r="D109" t="str">
            <v>FX</v>
          </cell>
          <cell r="E109" t="str">
            <v>Fibertex F-4m Filter Fabric</v>
          </cell>
          <cell r="F109" t="str">
            <v>S</v>
          </cell>
          <cell r="H109">
            <v>246.33</v>
          </cell>
          <cell r="I109">
            <v>0</v>
          </cell>
          <cell r="J109">
            <v>114</v>
          </cell>
          <cell r="K109">
            <v>1.224</v>
          </cell>
          <cell r="L109">
            <v>0</v>
          </cell>
          <cell r="M109">
            <v>0</v>
          </cell>
          <cell r="N109">
            <v>120</v>
          </cell>
          <cell r="O109">
            <v>120</v>
          </cell>
          <cell r="P109">
            <v>85</v>
          </cell>
        </row>
        <row r="110">
          <cell r="B110" t="str">
            <v>G</v>
          </cell>
          <cell r="C110">
            <v>48139</v>
          </cell>
          <cell r="D110" t="str">
            <v>G0.1</v>
          </cell>
          <cell r="E110" t="str">
            <v>12m Roll PTFE Tape (12mm Wide)</v>
          </cell>
          <cell r="F110" t="str">
            <v>S</v>
          </cell>
          <cell r="G110">
            <v>12</v>
          </cell>
          <cell r="H110">
            <v>0.17519999999999999</v>
          </cell>
          <cell r="I110">
            <v>2.1023999999999998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B111" t="str">
            <v>G</v>
          </cell>
          <cell r="C111">
            <v>48122</v>
          </cell>
          <cell r="D111" t="str">
            <v>G1.1</v>
          </cell>
          <cell r="E111" t="str">
            <v>32mm Compression Coupler uPVC</v>
          </cell>
          <cell r="F111" t="str">
            <v>S</v>
          </cell>
          <cell r="G111">
            <v>12</v>
          </cell>
          <cell r="H111">
            <v>1.3008999999999999</v>
          </cell>
          <cell r="I111">
            <v>15.610799999999999</v>
          </cell>
          <cell r="J111">
            <v>0</v>
          </cell>
          <cell r="K111">
            <v>1.2E-5</v>
          </cell>
          <cell r="L111">
            <v>0</v>
          </cell>
          <cell r="M111">
            <v>1.44E-4</v>
          </cell>
          <cell r="N111">
            <v>4</v>
          </cell>
          <cell r="O111">
            <v>3</v>
          </cell>
          <cell r="P111">
            <v>1</v>
          </cell>
        </row>
        <row r="112">
          <cell r="B112" t="str">
            <v>G</v>
          </cell>
          <cell r="C112">
            <v>48122</v>
          </cell>
          <cell r="D112" t="str">
            <v>G1.3</v>
          </cell>
          <cell r="E112" t="str">
            <v>32mm Compression Tee uPVC</v>
          </cell>
          <cell r="F112" t="str">
            <v>S</v>
          </cell>
          <cell r="G112">
            <v>12</v>
          </cell>
          <cell r="H112">
            <v>3.5002</v>
          </cell>
          <cell r="I112">
            <v>42.002400000000002</v>
          </cell>
          <cell r="J112">
            <v>0</v>
          </cell>
          <cell r="K112">
            <v>4.8000000000000001E-5</v>
          </cell>
          <cell r="L112">
            <v>0</v>
          </cell>
          <cell r="M112">
            <v>5.7600000000000001E-4</v>
          </cell>
          <cell r="N112">
            <v>6</v>
          </cell>
          <cell r="O112">
            <v>4</v>
          </cell>
          <cell r="P112">
            <v>2</v>
          </cell>
        </row>
        <row r="113">
          <cell r="B113" t="str">
            <v>G</v>
          </cell>
          <cell r="C113">
            <v>48122</v>
          </cell>
          <cell r="D113" t="str">
            <v>G1.6</v>
          </cell>
          <cell r="E113" t="str">
            <v>32mm Compression to 1" BSP (M) Coupler</v>
          </cell>
          <cell r="F113" t="str">
            <v>S</v>
          </cell>
          <cell r="G113">
            <v>12</v>
          </cell>
          <cell r="H113">
            <v>1.5783</v>
          </cell>
          <cell r="I113">
            <v>18.939599999999999</v>
          </cell>
          <cell r="J113">
            <v>0.1</v>
          </cell>
          <cell r="K113">
            <v>3.9999999999999998E-6</v>
          </cell>
          <cell r="L113">
            <v>1.2000000000000002</v>
          </cell>
          <cell r="M113">
            <v>4.8000000000000001E-5</v>
          </cell>
          <cell r="N113">
            <v>4</v>
          </cell>
          <cell r="O113">
            <v>1</v>
          </cell>
          <cell r="P113">
            <v>1</v>
          </cell>
        </row>
        <row r="114">
          <cell r="B114" t="str">
            <v>G</v>
          </cell>
          <cell r="C114">
            <v>48122</v>
          </cell>
          <cell r="D114" t="str">
            <v>G2.1</v>
          </cell>
          <cell r="E114" t="str">
            <v>2" Hose Coupler (F) c/w Washer 60mm OD Hose MI</v>
          </cell>
          <cell r="F114" t="str">
            <v>S</v>
          </cell>
          <cell r="H114">
            <v>5.8392999999999997</v>
          </cell>
          <cell r="I114">
            <v>0</v>
          </cell>
          <cell r="J114">
            <v>1</v>
          </cell>
          <cell r="K114">
            <v>6.0000000000000002E-6</v>
          </cell>
          <cell r="L114">
            <v>0</v>
          </cell>
          <cell r="M114">
            <v>0</v>
          </cell>
          <cell r="N114">
            <v>3</v>
          </cell>
          <cell r="O114">
            <v>2</v>
          </cell>
          <cell r="P114">
            <v>1</v>
          </cell>
        </row>
        <row r="115">
          <cell r="B115" t="str">
            <v>G</v>
          </cell>
          <cell r="C115">
            <v>48122</v>
          </cell>
          <cell r="D115" t="str">
            <v>G2.11</v>
          </cell>
          <cell r="E115" t="str">
            <v>2" Floating Valve with Tank Reinforcement</v>
          </cell>
          <cell r="F115" t="str">
            <v>S</v>
          </cell>
          <cell r="H115">
            <v>170</v>
          </cell>
          <cell r="I115">
            <v>0</v>
          </cell>
          <cell r="J115">
            <v>10</v>
          </cell>
          <cell r="K115">
            <v>7.9826999999999995E-2</v>
          </cell>
          <cell r="L115">
            <v>0</v>
          </cell>
          <cell r="M115">
            <v>0</v>
          </cell>
          <cell r="N115">
            <v>59</v>
          </cell>
          <cell r="O115">
            <v>41</v>
          </cell>
          <cell r="P115">
            <v>33</v>
          </cell>
        </row>
        <row r="116">
          <cell r="B116" t="str">
            <v>G</v>
          </cell>
          <cell r="C116">
            <v>48122</v>
          </cell>
          <cell r="D116" t="str">
            <v>G2.12</v>
          </cell>
          <cell r="E116" t="str">
            <v>2" Bolted Hose Clip - 60mm OD Hose</v>
          </cell>
          <cell r="F116" t="str">
            <v>S</v>
          </cell>
          <cell r="H116">
            <v>1.1855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B117" t="str">
            <v>G</v>
          </cell>
          <cell r="C117">
            <v>48122</v>
          </cell>
          <cell r="D117" t="str">
            <v>G2.15</v>
          </cell>
          <cell r="E117" t="str">
            <v>For Code MTM 2" x 15m Coil Flexi Hose</v>
          </cell>
          <cell r="F117" t="str">
            <v>S</v>
          </cell>
          <cell r="H117">
            <v>25</v>
          </cell>
          <cell r="I117">
            <v>0</v>
          </cell>
          <cell r="J117">
            <v>16</v>
          </cell>
          <cell r="K117">
            <v>0.26522600000000002</v>
          </cell>
          <cell r="L117">
            <v>0</v>
          </cell>
          <cell r="M117">
            <v>0</v>
          </cell>
          <cell r="N117">
            <v>101</v>
          </cell>
          <cell r="O117">
            <v>101</v>
          </cell>
          <cell r="P117">
            <v>26</v>
          </cell>
        </row>
        <row r="118">
          <cell r="B118" t="str">
            <v>G</v>
          </cell>
          <cell r="C118">
            <v>48122</v>
          </cell>
          <cell r="D118" t="str">
            <v>G2.19</v>
          </cell>
          <cell r="E118" t="str">
            <v>63mm OD uPVC Compression Coupler</v>
          </cell>
          <cell r="F118" t="str">
            <v>S</v>
          </cell>
          <cell r="H118">
            <v>6.01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B119" t="str">
            <v>G</v>
          </cell>
          <cell r="C119">
            <v>48122</v>
          </cell>
          <cell r="D119" t="str">
            <v>G2.2</v>
          </cell>
          <cell r="E119" t="str">
            <v>2" BSP (m) Hose Coupler MI</v>
          </cell>
          <cell r="F119" t="str">
            <v>S</v>
          </cell>
          <cell r="H119">
            <v>5.1905000000000001</v>
          </cell>
          <cell r="I119">
            <v>0</v>
          </cell>
          <cell r="J119">
            <v>1</v>
          </cell>
          <cell r="K119">
            <v>6.0000000000000002E-6</v>
          </cell>
          <cell r="L119">
            <v>0</v>
          </cell>
          <cell r="M119">
            <v>0</v>
          </cell>
          <cell r="N119">
            <v>3</v>
          </cell>
          <cell r="O119">
            <v>2</v>
          </cell>
          <cell r="P119">
            <v>1</v>
          </cell>
        </row>
        <row r="120">
          <cell r="B120" t="str">
            <v>G</v>
          </cell>
          <cell r="C120">
            <v>48122</v>
          </cell>
          <cell r="D120" t="str">
            <v>G2.22</v>
          </cell>
          <cell r="E120" t="str">
            <v>2" Hex Nipple GI</v>
          </cell>
          <cell r="F120" t="str">
            <v>S</v>
          </cell>
          <cell r="H120">
            <v>2.4504999999999999</v>
          </cell>
          <cell r="I120">
            <v>0</v>
          </cell>
          <cell r="J120">
            <v>1</v>
          </cell>
          <cell r="K120">
            <v>6.0000000000000002E-6</v>
          </cell>
          <cell r="L120">
            <v>0</v>
          </cell>
          <cell r="M120">
            <v>0</v>
          </cell>
          <cell r="N120">
            <v>3</v>
          </cell>
          <cell r="O120">
            <v>2</v>
          </cell>
          <cell r="P120">
            <v>1</v>
          </cell>
        </row>
        <row r="121">
          <cell r="B121" t="str">
            <v>G</v>
          </cell>
          <cell r="C121">
            <v>48120</v>
          </cell>
          <cell r="D121" t="str">
            <v>G2.4</v>
          </cell>
          <cell r="E121" t="str">
            <v>2" Flexi Hose (30m coil)</v>
          </cell>
          <cell r="F121" t="str">
            <v>S</v>
          </cell>
          <cell r="H121">
            <v>60.69</v>
          </cell>
          <cell r="I121">
            <v>0</v>
          </cell>
          <cell r="J121">
            <v>26</v>
          </cell>
          <cell r="K121">
            <v>0.19101199999999999</v>
          </cell>
          <cell r="L121">
            <v>0</v>
          </cell>
          <cell r="M121">
            <v>0</v>
          </cell>
          <cell r="N121">
            <v>106</v>
          </cell>
          <cell r="O121">
            <v>106</v>
          </cell>
          <cell r="P121">
            <v>17</v>
          </cell>
        </row>
        <row r="122">
          <cell r="B122" t="str">
            <v>G</v>
          </cell>
          <cell r="C122">
            <v>48122</v>
          </cell>
          <cell r="D122" t="str">
            <v>G2.6</v>
          </cell>
          <cell r="E122" t="str">
            <v>2" BSP (F) Brass Gate Valve</v>
          </cell>
          <cell r="F122" t="str">
            <v>S</v>
          </cell>
          <cell r="G122">
            <v>10</v>
          </cell>
          <cell r="H122">
            <v>10</v>
          </cell>
          <cell r="I122">
            <v>100</v>
          </cell>
          <cell r="J122">
            <v>2</v>
          </cell>
          <cell r="K122">
            <v>1.44E-4</v>
          </cell>
          <cell r="L122">
            <v>20</v>
          </cell>
          <cell r="M122">
            <v>1.4400000000000001E-3</v>
          </cell>
          <cell r="N122">
            <v>8</v>
          </cell>
          <cell r="O122">
            <v>6</v>
          </cell>
          <cell r="P122">
            <v>3</v>
          </cell>
        </row>
        <row r="123">
          <cell r="B123" t="str">
            <v>G</v>
          </cell>
          <cell r="C123">
            <v>48122</v>
          </cell>
          <cell r="D123" t="str">
            <v>G3.1</v>
          </cell>
          <cell r="E123" t="str">
            <v>3" Flange Assembly</v>
          </cell>
          <cell r="F123" t="str">
            <v>S</v>
          </cell>
          <cell r="G123">
            <v>6</v>
          </cell>
          <cell r="H123">
            <v>31.43</v>
          </cell>
          <cell r="I123">
            <v>188.57999999999998</v>
          </cell>
          <cell r="J123">
            <v>6</v>
          </cell>
          <cell r="K123">
            <v>2.3040000000000001E-3</v>
          </cell>
          <cell r="L123">
            <v>36</v>
          </cell>
          <cell r="M123">
            <v>1.3823999999999999E-2</v>
          </cell>
          <cell r="N123">
            <v>16</v>
          </cell>
          <cell r="O123">
            <v>12</v>
          </cell>
          <cell r="P123">
            <v>12</v>
          </cell>
        </row>
        <row r="124">
          <cell r="B124" t="str">
            <v>G</v>
          </cell>
          <cell r="C124">
            <v>48122</v>
          </cell>
          <cell r="D124" t="str">
            <v>G3.10</v>
          </cell>
          <cell r="E124" t="str">
            <v>3" BSP (M) to 3" Compression Coupler uPVC</v>
          </cell>
          <cell r="F124" t="str">
            <v>S</v>
          </cell>
          <cell r="G124">
            <v>12</v>
          </cell>
          <cell r="H124">
            <v>10.7475</v>
          </cell>
          <cell r="I124">
            <v>128.97</v>
          </cell>
          <cell r="J124">
            <v>1</v>
          </cell>
          <cell r="K124">
            <v>9.0000000000000006E-5</v>
          </cell>
          <cell r="L124">
            <v>12</v>
          </cell>
          <cell r="M124">
            <v>1.08E-3</v>
          </cell>
          <cell r="N124">
            <v>6</v>
          </cell>
          <cell r="O124">
            <v>5</v>
          </cell>
          <cell r="P124">
            <v>3</v>
          </cell>
        </row>
        <row r="125">
          <cell r="B125" t="str">
            <v>G</v>
          </cell>
          <cell r="C125">
            <v>48122</v>
          </cell>
          <cell r="D125" t="str">
            <v>G3.14</v>
          </cell>
          <cell r="E125" t="str">
            <v>3" x 1" (F) Self-Tapping Ferrule Strap</v>
          </cell>
          <cell r="F125" t="str">
            <v>S</v>
          </cell>
          <cell r="G125">
            <v>6</v>
          </cell>
          <cell r="H125">
            <v>18.36</v>
          </cell>
          <cell r="I125">
            <v>110.16</v>
          </cell>
          <cell r="J125">
            <v>2</v>
          </cell>
          <cell r="K125">
            <v>9.0000000000000002E-6</v>
          </cell>
          <cell r="L125">
            <v>12</v>
          </cell>
          <cell r="M125">
            <v>5.3999999999999998E-5</v>
          </cell>
          <cell r="N125">
            <v>3</v>
          </cell>
          <cell r="O125">
            <v>3</v>
          </cell>
          <cell r="P125">
            <v>1</v>
          </cell>
        </row>
        <row r="126">
          <cell r="B126" t="str">
            <v>G</v>
          </cell>
          <cell r="C126">
            <v>48122</v>
          </cell>
          <cell r="D126" t="str">
            <v>G3.14.1</v>
          </cell>
          <cell r="E126" t="str">
            <v>Ferrule Strap Key</v>
          </cell>
          <cell r="F126" t="str">
            <v>S</v>
          </cell>
          <cell r="G126">
            <v>4</v>
          </cell>
          <cell r="H126">
            <v>8.3689</v>
          </cell>
          <cell r="I126">
            <v>33.4756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</v>
          </cell>
          <cell r="O126">
            <v>1</v>
          </cell>
          <cell r="P126">
            <v>0</v>
          </cell>
        </row>
        <row r="127">
          <cell r="B127" t="str">
            <v>G</v>
          </cell>
          <cell r="C127">
            <v>48120</v>
          </cell>
          <cell r="D127" t="str">
            <v>G3.15</v>
          </cell>
          <cell r="E127" t="str">
            <v>3" Suction Hose, Low Toxic (30m Coil)</v>
          </cell>
          <cell r="F127" t="str">
            <v>S</v>
          </cell>
          <cell r="G127">
            <v>6</v>
          </cell>
          <cell r="H127">
            <v>99.0762</v>
          </cell>
          <cell r="I127">
            <v>594.45720000000006</v>
          </cell>
          <cell r="J127">
            <v>51</v>
          </cell>
          <cell r="K127">
            <v>0.53868000000000005</v>
          </cell>
          <cell r="L127">
            <v>306</v>
          </cell>
          <cell r="M127">
            <v>3.2320800000000003</v>
          </cell>
          <cell r="N127">
            <v>134</v>
          </cell>
          <cell r="O127">
            <v>134</v>
          </cell>
          <cell r="P127">
            <v>30</v>
          </cell>
        </row>
        <row r="128">
          <cell r="B128" t="str">
            <v>G</v>
          </cell>
          <cell r="C128">
            <v>48122</v>
          </cell>
          <cell r="D128" t="str">
            <v>G3.18</v>
          </cell>
          <cell r="E128" t="str">
            <v>3" Bolted Hose Clip (86-91mm)</v>
          </cell>
          <cell r="F128" t="str">
            <v>S</v>
          </cell>
          <cell r="G128">
            <v>20</v>
          </cell>
          <cell r="H128">
            <v>1.67</v>
          </cell>
          <cell r="I128">
            <v>33.4</v>
          </cell>
          <cell r="J128">
            <v>0</v>
          </cell>
          <cell r="K128">
            <v>9.9999999999999995E-7</v>
          </cell>
          <cell r="L128">
            <v>0</v>
          </cell>
          <cell r="M128">
            <v>1.9999999999999998E-5</v>
          </cell>
          <cell r="N128">
            <v>1</v>
          </cell>
          <cell r="O128">
            <v>1</v>
          </cell>
          <cell r="P128">
            <v>1</v>
          </cell>
        </row>
        <row r="129">
          <cell r="B129" t="str">
            <v>G</v>
          </cell>
          <cell r="C129">
            <v>48122</v>
          </cell>
          <cell r="D129" t="str">
            <v>G3.19</v>
          </cell>
          <cell r="E129" t="str">
            <v>3" Tee (F) GI</v>
          </cell>
          <cell r="F129" t="str">
            <v>S</v>
          </cell>
          <cell r="G129">
            <v>12</v>
          </cell>
          <cell r="H129">
            <v>12.44</v>
          </cell>
          <cell r="I129">
            <v>149.28</v>
          </cell>
          <cell r="J129">
            <v>3</v>
          </cell>
          <cell r="K129">
            <v>1.4999999999999999E-4</v>
          </cell>
          <cell r="L129">
            <v>36</v>
          </cell>
          <cell r="M129">
            <v>1.8E-3</v>
          </cell>
          <cell r="N129">
            <v>6</v>
          </cell>
          <cell r="O129">
            <v>5</v>
          </cell>
          <cell r="P129">
            <v>5</v>
          </cell>
        </row>
        <row r="130">
          <cell r="B130" t="str">
            <v>G</v>
          </cell>
          <cell r="C130">
            <v>48122</v>
          </cell>
          <cell r="D130" t="str">
            <v>G3.2</v>
          </cell>
          <cell r="E130" t="str">
            <v>3" BSP (f) Hose Coupler For 90mm OD Hose</v>
          </cell>
          <cell r="F130" t="str">
            <v>S</v>
          </cell>
          <cell r="G130">
            <v>6</v>
          </cell>
          <cell r="I130">
            <v>0</v>
          </cell>
          <cell r="J130">
            <v>1</v>
          </cell>
          <cell r="K130">
            <v>1.2E-5</v>
          </cell>
          <cell r="L130">
            <v>6</v>
          </cell>
          <cell r="M130">
            <v>7.2000000000000002E-5</v>
          </cell>
          <cell r="N130">
            <v>3</v>
          </cell>
          <cell r="O130">
            <v>2</v>
          </cell>
          <cell r="P130">
            <v>2</v>
          </cell>
        </row>
        <row r="131">
          <cell r="B131" t="str">
            <v>G</v>
          </cell>
          <cell r="C131">
            <v>48122</v>
          </cell>
          <cell r="D131" t="str">
            <v>G3.3</v>
          </cell>
          <cell r="E131" t="str">
            <v>3" BSP (m) Hose Coupler For 90mm OD Hose</v>
          </cell>
          <cell r="F131" t="str">
            <v>S</v>
          </cell>
          <cell r="H131">
            <v>7.5490000000000004</v>
          </cell>
          <cell r="I131">
            <v>0</v>
          </cell>
          <cell r="J131">
            <v>1</v>
          </cell>
          <cell r="K131">
            <v>1.2E-5</v>
          </cell>
          <cell r="L131">
            <v>0</v>
          </cell>
          <cell r="M131">
            <v>0</v>
          </cell>
          <cell r="N131">
            <v>3</v>
          </cell>
          <cell r="O131">
            <v>2</v>
          </cell>
          <cell r="P131">
            <v>2</v>
          </cell>
        </row>
        <row r="132">
          <cell r="B132" t="str">
            <v>G</v>
          </cell>
          <cell r="C132">
            <v>48122</v>
          </cell>
          <cell r="D132" t="str">
            <v>G3.33</v>
          </cell>
          <cell r="E132" t="str">
            <v>3" 90 Degree Elbow (F) GI</v>
          </cell>
          <cell r="F132" t="str">
            <v>S</v>
          </cell>
          <cell r="G132">
            <v>12</v>
          </cell>
          <cell r="H132">
            <v>6.51</v>
          </cell>
          <cell r="I132">
            <v>78.12</v>
          </cell>
          <cell r="J132">
            <v>2</v>
          </cell>
          <cell r="K132">
            <v>3.6000000000000001E-5</v>
          </cell>
          <cell r="L132">
            <v>24</v>
          </cell>
          <cell r="M132">
            <v>4.3199999999999998E-4</v>
          </cell>
          <cell r="N132">
            <v>4</v>
          </cell>
          <cell r="O132">
            <v>3</v>
          </cell>
          <cell r="P132">
            <v>3</v>
          </cell>
        </row>
        <row r="133">
          <cell r="B133" t="str">
            <v>G</v>
          </cell>
          <cell r="C133">
            <v>48122</v>
          </cell>
          <cell r="D133" t="str">
            <v>G3.35</v>
          </cell>
          <cell r="E133" t="str">
            <v>3" Non-return Valve (Clack Valve) (F) Brass</v>
          </cell>
          <cell r="F133" t="str">
            <v>S</v>
          </cell>
          <cell r="G133">
            <v>4</v>
          </cell>
          <cell r="H133">
            <v>24.69</v>
          </cell>
          <cell r="I133">
            <v>98.76</v>
          </cell>
          <cell r="J133">
            <v>3</v>
          </cell>
          <cell r="K133">
            <v>8.0000000000000007E-5</v>
          </cell>
          <cell r="L133">
            <v>12</v>
          </cell>
          <cell r="M133">
            <v>3.2000000000000003E-4</v>
          </cell>
          <cell r="N133">
            <v>5</v>
          </cell>
          <cell r="O133">
            <v>4</v>
          </cell>
          <cell r="P133">
            <v>4</v>
          </cell>
        </row>
        <row r="134">
          <cell r="B134" t="str">
            <v>G</v>
          </cell>
          <cell r="C134">
            <v>48122</v>
          </cell>
          <cell r="D134" t="str">
            <v>G3.36</v>
          </cell>
          <cell r="E134" t="str">
            <v>3" Foot Valve + Strainer, Male Hose Stub - SOCLA</v>
          </cell>
          <cell r="F134" t="str">
            <v>S</v>
          </cell>
          <cell r="G134">
            <v>2</v>
          </cell>
          <cell r="H134">
            <v>59.53</v>
          </cell>
          <cell r="I134">
            <v>119.06</v>
          </cell>
          <cell r="J134">
            <v>12</v>
          </cell>
          <cell r="K134">
            <v>2.3040000000000001E-3</v>
          </cell>
          <cell r="L134">
            <v>24</v>
          </cell>
          <cell r="M134">
            <v>4.6080000000000001E-3</v>
          </cell>
          <cell r="N134">
            <v>16</v>
          </cell>
          <cell r="O134">
            <v>12</v>
          </cell>
          <cell r="P134">
            <v>12</v>
          </cell>
        </row>
        <row r="135">
          <cell r="B135" t="str">
            <v>G</v>
          </cell>
          <cell r="C135">
            <v>48122</v>
          </cell>
          <cell r="D135" t="str">
            <v>G3.37</v>
          </cell>
          <cell r="E135" t="str">
            <v>Automatic Air Release Valve</v>
          </cell>
          <cell r="F135" t="str">
            <v>N</v>
          </cell>
          <cell r="H135">
            <v>80</v>
          </cell>
          <cell r="I135">
            <v>0</v>
          </cell>
          <cell r="J135">
            <v>8</v>
          </cell>
          <cell r="K135">
            <v>7.9799999999999992E-3</v>
          </cell>
          <cell r="L135">
            <v>0</v>
          </cell>
          <cell r="M135">
            <v>0</v>
          </cell>
          <cell r="N135">
            <v>28</v>
          </cell>
          <cell r="O135">
            <v>19</v>
          </cell>
          <cell r="P135">
            <v>15</v>
          </cell>
        </row>
        <row r="136">
          <cell r="B136" t="str">
            <v>G</v>
          </cell>
          <cell r="C136">
            <v>48122</v>
          </cell>
          <cell r="D136" t="str">
            <v>G3.38</v>
          </cell>
          <cell r="E136" t="str">
            <v>Bulk Water Meter</v>
          </cell>
          <cell r="F136" t="str">
            <v>N</v>
          </cell>
          <cell r="H136">
            <v>342.62</v>
          </cell>
          <cell r="I136">
            <v>0</v>
          </cell>
          <cell r="J136">
            <v>26</v>
          </cell>
          <cell r="K136">
            <v>2.7993000000000001E-2</v>
          </cell>
          <cell r="L136">
            <v>0</v>
          </cell>
          <cell r="M136">
            <v>0</v>
          </cell>
          <cell r="N136">
            <v>43</v>
          </cell>
          <cell r="O136">
            <v>21</v>
          </cell>
          <cell r="P136">
            <v>31</v>
          </cell>
        </row>
        <row r="137">
          <cell r="B137" t="str">
            <v>G</v>
          </cell>
          <cell r="C137">
            <v>48122</v>
          </cell>
          <cell r="D137" t="str">
            <v>G3.39</v>
          </cell>
          <cell r="E137" t="str">
            <v>Pressure Reducing Valve</v>
          </cell>
          <cell r="F137" t="str">
            <v>N</v>
          </cell>
          <cell r="H137">
            <v>506.52</v>
          </cell>
          <cell r="I137">
            <v>0</v>
          </cell>
          <cell r="J137">
            <v>12</v>
          </cell>
          <cell r="K137">
            <v>1.8515E-2</v>
          </cell>
          <cell r="L137">
            <v>0</v>
          </cell>
          <cell r="M137">
            <v>0</v>
          </cell>
          <cell r="N137">
            <v>35</v>
          </cell>
          <cell r="O137">
            <v>23</v>
          </cell>
          <cell r="P137">
            <v>23</v>
          </cell>
        </row>
        <row r="138">
          <cell r="B138" t="str">
            <v>G</v>
          </cell>
          <cell r="C138">
            <v>48122</v>
          </cell>
          <cell r="D138" t="str">
            <v>G3.4</v>
          </cell>
          <cell r="E138" t="str">
            <v>3" BSP (F) Gate Valve Brass 8 Bar</v>
          </cell>
          <cell r="F138" t="str">
            <v>S</v>
          </cell>
          <cell r="G138">
            <v>6</v>
          </cell>
          <cell r="H138">
            <v>22.7057</v>
          </cell>
          <cell r="I138">
            <v>136.23419999999999</v>
          </cell>
          <cell r="J138">
            <v>4</v>
          </cell>
          <cell r="K138">
            <v>8.0000000000000004E-4</v>
          </cell>
          <cell r="L138">
            <v>24</v>
          </cell>
          <cell r="M138">
            <v>4.8000000000000004E-3</v>
          </cell>
          <cell r="N138">
            <v>10</v>
          </cell>
          <cell r="O138">
            <v>10</v>
          </cell>
          <cell r="P138">
            <v>8</v>
          </cell>
        </row>
        <row r="139">
          <cell r="B139" t="str">
            <v>G</v>
          </cell>
          <cell r="C139">
            <v>48122</v>
          </cell>
          <cell r="D139" t="str">
            <v>G3.8</v>
          </cell>
          <cell r="E139" t="str">
            <v>3" Hex Nipple GI</v>
          </cell>
          <cell r="F139" t="str">
            <v>S</v>
          </cell>
          <cell r="G139">
            <v>12</v>
          </cell>
          <cell r="H139">
            <v>6.49</v>
          </cell>
          <cell r="I139">
            <v>77.88</v>
          </cell>
          <cell r="J139">
            <v>2</v>
          </cell>
          <cell r="K139">
            <v>1.2E-5</v>
          </cell>
          <cell r="L139">
            <v>24</v>
          </cell>
          <cell r="M139">
            <v>1.44E-4</v>
          </cell>
          <cell r="N139">
            <v>3</v>
          </cell>
          <cell r="O139">
            <v>2</v>
          </cell>
          <cell r="P139">
            <v>2</v>
          </cell>
        </row>
        <row r="140">
          <cell r="B140" t="str">
            <v>G</v>
          </cell>
          <cell r="C140">
            <v>48122</v>
          </cell>
          <cell r="D140" t="str">
            <v>G3.9</v>
          </cell>
          <cell r="E140" t="str">
            <v>3" Compression Coupler uPVC</v>
          </cell>
          <cell r="F140" t="str">
            <v>S</v>
          </cell>
          <cell r="G140">
            <v>6</v>
          </cell>
          <cell r="H140">
            <v>14.55</v>
          </cell>
          <cell r="I140">
            <v>87.300000000000011</v>
          </cell>
          <cell r="J140">
            <v>2</v>
          </cell>
          <cell r="K140">
            <v>1.3999999999999999E-4</v>
          </cell>
          <cell r="L140">
            <v>12</v>
          </cell>
          <cell r="M140">
            <v>8.3999999999999993E-4</v>
          </cell>
          <cell r="N140">
            <v>7</v>
          </cell>
          <cell r="O140">
            <v>5</v>
          </cell>
          <cell r="P140">
            <v>4</v>
          </cell>
        </row>
        <row r="141">
          <cell r="B141" t="str">
            <v>G</v>
          </cell>
          <cell r="C141">
            <v>48120</v>
          </cell>
          <cell r="D141" t="str">
            <v>G4.1</v>
          </cell>
          <cell r="E141" t="str">
            <v>4" Bolted Hse Clip (113-121mm)</v>
          </cell>
          <cell r="F141" t="str">
            <v>S</v>
          </cell>
          <cell r="H141">
            <v>2.08</v>
          </cell>
          <cell r="I141">
            <v>0</v>
          </cell>
          <cell r="J141">
            <v>0.18</v>
          </cell>
          <cell r="K141">
            <v>1.9999999999999999E-6</v>
          </cell>
          <cell r="L141">
            <v>0</v>
          </cell>
          <cell r="M141">
            <v>0</v>
          </cell>
          <cell r="N141">
            <v>2</v>
          </cell>
          <cell r="O141">
            <v>1</v>
          </cell>
          <cell r="P141">
            <v>1</v>
          </cell>
        </row>
        <row r="142">
          <cell r="B142" t="str">
            <v>G</v>
          </cell>
          <cell r="C142">
            <v>48120</v>
          </cell>
          <cell r="D142" t="str">
            <v>G4.15</v>
          </cell>
          <cell r="E142" t="str">
            <v>4" Suction Hose - Low Toxic x 30m Coil</v>
          </cell>
          <cell r="F142" t="str">
            <v>S</v>
          </cell>
          <cell r="H142">
            <v>167.43</v>
          </cell>
          <cell r="I142">
            <v>0</v>
          </cell>
          <cell r="J142">
            <v>80</v>
          </cell>
          <cell r="K142">
            <v>0.76663999999999999</v>
          </cell>
          <cell r="L142">
            <v>0</v>
          </cell>
          <cell r="M142">
            <v>0</v>
          </cell>
          <cell r="N142">
            <v>148</v>
          </cell>
          <cell r="O142">
            <v>148</v>
          </cell>
          <cell r="P142">
            <v>35</v>
          </cell>
        </row>
        <row r="143">
          <cell r="B143" t="str">
            <v>G</v>
          </cell>
          <cell r="C143">
            <v>48122</v>
          </cell>
          <cell r="D143" t="str">
            <v>G4.2</v>
          </cell>
          <cell r="E143" t="str">
            <v>4" BSP (F) x 4" Hose Coupler, c/w Washer MI</v>
          </cell>
          <cell r="F143" t="str">
            <v>S</v>
          </cell>
          <cell r="H143">
            <v>20.25</v>
          </cell>
          <cell r="I143">
            <v>0</v>
          </cell>
          <cell r="J143">
            <v>3</v>
          </cell>
          <cell r="K143">
            <v>1.4999999999999999E-4</v>
          </cell>
          <cell r="L143">
            <v>0</v>
          </cell>
          <cell r="M143">
            <v>0</v>
          </cell>
          <cell r="N143">
            <v>6</v>
          </cell>
          <cell r="O143">
            <v>5</v>
          </cell>
          <cell r="P143">
            <v>5</v>
          </cell>
        </row>
        <row r="144">
          <cell r="B144" t="str">
            <v>G</v>
          </cell>
          <cell r="C144">
            <v>48122</v>
          </cell>
          <cell r="D144" t="str">
            <v>G4.3</v>
          </cell>
          <cell r="E144" t="str">
            <v>4" BSP (M) x 4" Hose Coupler MI</v>
          </cell>
          <cell r="F144" t="str">
            <v>S</v>
          </cell>
          <cell r="H144">
            <v>15.6</v>
          </cell>
          <cell r="I144">
            <v>0</v>
          </cell>
          <cell r="J144">
            <v>3</v>
          </cell>
          <cell r="K144">
            <v>1.4999999999999999E-4</v>
          </cell>
          <cell r="L144">
            <v>0</v>
          </cell>
          <cell r="M144">
            <v>0</v>
          </cell>
          <cell r="N144">
            <v>6</v>
          </cell>
          <cell r="O144">
            <v>5</v>
          </cell>
          <cell r="P144">
            <v>5</v>
          </cell>
        </row>
        <row r="145">
          <cell r="B145" t="str">
            <v>G</v>
          </cell>
          <cell r="C145">
            <v>48122</v>
          </cell>
          <cell r="D145" t="str">
            <v>G4.4</v>
          </cell>
          <cell r="E145" t="str">
            <v>4" Footvalve + Strainer, Male Hose Stub - SOCLA</v>
          </cell>
          <cell r="F145" t="str">
            <v>S</v>
          </cell>
          <cell r="H145">
            <v>28.09</v>
          </cell>
          <cell r="I145">
            <v>0</v>
          </cell>
          <cell r="J145">
            <v>5</v>
          </cell>
          <cell r="K145">
            <v>2.16E-3</v>
          </cell>
          <cell r="L145">
            <v>0</v>
          </cell>
          <cell r="M145">
            <v>0</v>
          </cell>
          <cell r="N145">
            <v>15</v>
          </cell>
          <cell r="O145">
            <v>12</v>
          </cell>
          <cell r="P145">
            <v>12</v>
          </cell>
        </row>
        <row r="146">
          <cell r="B146" t="str">
            <v>H</v>
          </cell>
          <cell r="C146">
            <v>48002</v>
          </cell>
          <cell r="D146" t="str">
            <v>HAS</v>
          </cell>
          <cell r="E146" t="str">
            <v>All Purpose Soap</v>
          </cell>
          <cell r="F146" t="str">
            <v>S</v>
          </cell>
          <cell r="H146">
            <v>579.20000000000005</v>
          </cell>
          <cell r="I146">
            <v>0</v>
          </cell>
          <cell r="J146">
            <v>872</v>
          </cell>
          <cell r="K146">
            <v>1.272</v>
          </cell>
          <cell r="L146">
            <v>0</v>
          </cell>
          <cell r="M146">
            <v>0</v>
          </cell>
          <cell r="N146">
            <v>106</v>
          </cell>
          <cell r="O146">
            <v>120</v>
          </cell>
          <cell r="P146">
            <v>100</v>
          </cell>
        </row>
        <row r="147">
          <cell r="B147" t="str">
            <v>H</v>
          </cell>
          <cell r="C147">
            <v>48005</v>
          </cell>
          <cell r="D147" t="str">
            <v>HD</v>
          </cell>
          <cell r="E147" t="str">
            <v>Emergency Health Kit</v>
          </cell>
          <cell r="F147" t="str">
            <v>N</v>
          </cell>
          <cell r="H147">
            <v>3089.41</v>
          </cell>
          <cell r="I147">
            <v>0</v>
          </cell>
          <cell r="J147">
            <v>865</v>
          </cell>
          <cell r="K147">
            <v>3.41</v>
          </cell>
          <cell r="L147">
            <v>0</v>
          </cell>
          <cell r="M147">
            <v>0</v>
          </cell>
        </row>
        <row r="148">
          <cell r="B148" t="str">
            <v>H</v>
          </cell>
          <cell r="C148">
            <v>47432</v>
          </cell>
          <cell r="D148" t="str">
            <v>HFA</v>
          </cell>
          <cell r="E148" t="str">
            <v>Emergency First Aid Kit</v>
          </cell>
          <cell r="F148" t="str">
            <v>N</v>
          </cell>
          <cell r="I148">
            <v>0</v>
          </cell>
          <cell r="J148">
            <v>13.85</v>
          </cell>
          <cell r="K148">
            <v>6.6000000000000003E-2</v>
          </cell>
          <cell r="L148">
            <v>0</v>
          </cell>
        </row>
        <row r="149">
          <cell r="B149" t="str">
            <v>H</v>
          </cell>
          <cell r="C149">
            <v>48005</v>
          </cell>
          <cell r="D149" t="str">
            <v>HMT</v>
          </cell>
          <cell r="E149" t="str">
            <v>Multi Purpose Toweling</v>
          </cell>
          <cell r="F149" t="str">
            <v>S</v>
          </cell>
          <cell r="H149">
            <v>1223</v>
          </cell>
          <cell r="I149">
            <v>0</v>
          </cell>
          <cell r="J149">
            <v>227</v>
          </cell>
          <cell r="K149">
            <v>2.532</v>
          </cell>
          <cell r="L149">
            <v>0</v>
          </cell>
          <cell r="M149">
            <v>0</v>
          </cell>
          <cell r="N149">
            <v>211</v>
          </cell>
          <cell r="O149">
            <v>120</v>
          </cell>
          <cell r="P149">
            <v>100</v>
          </cell>
        </row>
        <row r="150">
          <cell r="B150" t="str">
            <v>H</v>
          </cell>
          <cell r="C150">
            <v>48003</v>
          </cell>
          <cell r="D150" t="str">
            <v>HORS</v>
          </cell>
          <cell r="E150" t="str">
            <v>Oral Re-hydration Salts</v>
          </cell>
          <cell r="F150" t="str">
            <v>S</v>
          </cell>
          <cell r="H150">
            <v>106.33</v>
          </cell>
          <cell r="I150">
            <v>0</v>
          </cell>
          <cell r="J150">
            <v>33</v>
          </cell>
          <cell r="K150">
            <v>7.392E-2</v>
          </cell>
          <cell r="L150">
            <v>0</v>
          </cell>
          <cell r="M150">
            <v>0</v>
          </cell>
          <cell r="N150">
            <v>24</v>
          </cell>
          <cell r="O150">
            <v>77</v>
          </cell>
          <cell r="P150">
            <v>40</v>
          </cell>
        </row>
        <row r="151">
          <cell r="B151" t="str">
            <v>K</v>
          </cell>
          <cell r="C151">
            <v>46309</v>
          </cell>
          <cell r="D151" t="str">
            <v>KFX</v>
          </cell>
          <cell r="E151" t="str">
            <v xml:space="preserve">Office Fax Machine </v>
          </cell>
          <cell r="F151" t="str">
            <v>S</v>
          </cell>
          <cell r="H151">
            <v>354.96</v>
          </cell>
          <cell r="I151">
            <v>0</v>
          </cell>
          <cell r="J151">
            <v>9</v>
          </cell>
          <cell r="K151">
            <v>8.1733E-2</v>
          </cell>
          <cell r="L151">
            <v>0</v>
          </cell>
          <cell r="M151">
            <v>0</v>
          </cell>
          <cell r="N151">
            <v>47</v>
          </cell>
          <cell r="O151">
            <v>47</v>
          </cell>
          <cell r="P151">
            <v>37</v>
          </cell>
        </row>
        <row r="152">
          <cell r="B152" t="str">
            <v>K</v>
          </cell>
          <cell r="C152" t="str">
            <v>46054 / 46074</v>
          </cell>
          <cell r="D152" t="str">
            <v>KG</v>
          </cell>
          <cell r="E152" t="str">
            <v>Generator Kit</v>
          </cell>
          <cell r="F152" t="str">
            <v>S</v>
          </cell>
          <cell r="H152">
            <v>1874</v>
          </cell>
          <cell r="I152">
            <v>0</v>
          </cell>
          <cell r="J152">
            <v>160</v>
          </cell>
          <cell r="K152">
            <v>0.79161599999999999</v>
          </cell>
          <cell r="L152">
            <v>0</v>
          </cell>
          <cell r="M152">
            <v>0</v>
          </cell>
          <cell r="N152">
            <v>112</v>
          </cell>
          <cell r="O152">
            <v>76</v>
          </cell>
          <cell r="P152">
            <v>93</v>
          </cell>
        </row>
        <row r="153">
          <cell r="B153" t="str">
            <v>K</v>
          </cell>
          <cell r="C153">
            <v>46350</v>
          </cell>
          <cell r="D153" t="str">
            <v>KHB</v>
          </cell>
          <cell r="E153" t="str">
            <v>HF Radio Base Station</v>
          </cell>
          <cell r="F153" t="str">
            <v>S</v>
          </cell>
          <cell r="H153">
            <v>1972.25</v>
          </cell>
          <cell r="I153">
            <v>0</v>
          </cell>
          <cell r="J153">
            <v>15</v>
          </cell>
          <cell r="K153">
            <v>0.13200000000000001</v>
          </cell>
          <cell r="L153">
            <v>0</v>
          </cell>
          <cell r="M153">
            <v>0</v>
          </cell>
        </row>
        <row r="154">
          <cell r="B154" t="str">
            <v>K</v>
          </cell>
          <cell r="C154">
            <v>46205</v>
          </cell>
          <cell r="D154" t="str">
            <v>KHDF</v>
          </cell>
          <cell r="E154" t="str">
            <v>HF Data Modem Kit for KHB/5 (Codan NGT)</v>
          </cell>
          <cell r="F154" t="str">
            <v>S</v>
          </cell>
          <cell r="H154">
            <v>1167.3599999999999</v>
          </cell>
          <cell r="I154">
            <v>0</v>
          </cell>
          <cell r="J154">
            <v>9</v>
          </cell>
          <cell r="K154">
            <v>4.8551999999999998E-2</v>
          </cell>
          <cell r="L154">
            <v>0</v>
          </cell>
          <cell r="M154">
            <v>0</v>
          </cell>
          <cell r="N154">
            <v>51</v>
          </cell>
          <cell r="O154">
            <v>34</v>
          </cell>
          <cell r="P154">
            <v>28</v>
          </cell>
        </row>
        <row r="155">
          <cell r="B155" t="str">
            <v>K</v>
          </cell>
          <cell r="C155">
            <v>46351</v>
          </cell>
          <cell r="D155" t="str">
            <v>KHM</v>
          </cell>
          <cell r="E155" t="str">
            <v>HF Mobile Radio</v>
          </cell>
          <cell r="F155" t="str">
            <v>S</v>
          </cell>
          <cell r="H155">
            <v>1584.46</v>
          </cell>
          <cell r="I155">
            <v>0</v>
          </cell>
          <cell r="J155">
            <v>15.5</v>
          </cell>
          <cell r="K155">
            <v>0.112</v>
          </cell>
          <cell r="L155">
            <v>0</v>
          </cell>
          <cell r="M155">
            <v>0</v>
          </cell>
        </row>
        <row r="156">
          <cell r="B156" t="str">
            <v>K</v>
          </cell>
          <cell r="C156">
            <v>46350</v>
          </cell>
          <cell r="D156" t="str">
            <v>KHR</v>
          </cell>
          <cell r="E156" t="str">
            <v>Retrofit Kit for Upgrading of Code KHB</v>
          </cell>
          <cell r="F156" t="str">
            <v>S</v>
          </cell>
          <cell r="H156">
            <v>3035</v>
          </cell>
          <cell r="I156">
            <v>0</v>
          </cell>
          <cell r="J156">
            <v>7</v>
          </cell>
          <cell r="K156">
            <v>6.9599999999999995E-2</v>
          </cell>
          <cell r="L156">
            <v>0</v>
          </cell>
          <cell r="M156">
            <v>0</v>
          </cell>
          <cell r="N156">
            <v>58</v>
          </cell>
          <cell r="O156">
            <v>48</v>
          </cell>
          <cell r="P156">
            <v>25</v>
          </cell>
        </row>
        <row r="157">
          <cell r="B157" t="str">
            <v>K</v>
          </cell>
          <cell r="C157">
            <v>46352</v>
          </cell>
          <cell r="D157" t="str">
            <v>KI</v>
          </cell>
          <cell r="E157" t="str">
            <v>Inverter (12v to 220v AC /DC)</v>
          </cell>
          <cell r="F157" t="str">
            <v>S</v>
          </cell>
          <cell r="H157">
            <v>142.56</v>
          </cell>
          <cell r="I157">
            <v>0</v>
          </cell>
          <cell r="J157">
            <v>1</v>
          </cell>
          <cell r="K157">
            <v>3.6719999999999999E-3</v>
          </cell>
          <cell r="L157">
            <v>0</v>
          </cell>
          <cell r="M157">
            <v>0</v>
          </cell>
          <cell r="N157">
            <v>24</v>
          </cell>
          <cell r="O157">
            <v>17</v>
          </cell>
          <cell r="P157">
            <v>9</v>
          </cell>
        </row>
        <row r="158">
          <cell r="B158" t="str">
            <v>K</v>
          </cell>
          <cell r="C158">
            <v>46353</v>
          </cell>
          <cell r="D158" t="str">
            <v>KM</v>
          </cell>
          <cell r="E158" t="str">
            <v>Lightweight Antenna Mast Kit</v>
          </cell>
          <cell r="F158" t="str">
            <v>S</v>
          </cell>
          <cell r="H158">
            <v>400.23</v>
          </cell>
          <cell r="I158">
            <v>0</v>
          </cell>
          <cell r="J158">
            <v>48</v>
          </cell>
          <cell r="K158">
            <v>0.41471999999999998</v>
          </cell>
          <cell r="L158">
            <v>0</v>
          </cell>
          <cell r="M158">
            <v>0</v>
          </cell>
          <cell r="N158">
            <v>320</v>
          </cell>
          <cell r="O158">
            <v>36</v>
          </cell>
          <cell r="P158">
            <v>36</v>
          </cell>
        </row>
        <row r="159">
          <cell r="B159" t="str">
            <v>K</v>
          </cell>
          <cell r="C159">
            <v>46354</v>
          </cell>
          <cell r="D159" t="str">
            <v>KP</v>
          </cell>
          <cell r="E159" t="str">
            <v>Power Kit</v>
          </cell>
          <cell r="F159" t="str">
            <v>S</v>
          </cell>
          <cell r="H159">
            <v>824.95500000000004</v>
          </cell>
          <cell r="I159">
            <v>0</v>
          </cell>
          <cell r="J159">
            <v>50</v>
          </cell>
          <cell r="K159">
            <v>7.0559999999999998E-2</v>
          </cell>
          <cell r="L159">
            <v>0</v>
          </cell>
          <cell r="M159">
            <v>0</v>
          </cell>
          <cell r="N159">
            <v>42</v>
          </cell>
          <cell r="O159">
            <v>42</v>
          </cell>
          <cell r="P159">
            <v>40</v>
          </cell>
        </row>
        <row r="160">
          <cell r="B160" t="str">
            <v>K</v>
          </cell>
          <cell r="C160">
            <v>46309</v>
          </cell>
          <cell r="D160" t="str">
            <v>KSATF</v>
          </cell>
          <cell r="E160" t="str">
            <v>Fax Machine for use only with a Satphone Unit*</v>
          </cell>
          <cell r="F160" t="str">
            <v>S</v>
          </cell>
          <cell r="H160">
            <v>255</v>
          </cell>
          <cell r="I160">
            <v>0</v>
          </cell>
          <cell r="J160">
            <v>3</v>
          </cell>
          <cell r="K160">
            <v>2.6599999999999999E-2</v>
          </cell>
          <cell r="L160">
            <v>0</v>
          </cell>
          <cell r="M160">
            <v>0</v>
          </cell>
          <cell r="N160">
            <v>38</v>
          </cell>
          <cell r="O160">
            <v>25</v>
          </cell>
          <cell r="P160">
            <v>28</v>
          </cell>
        </row>
        <row r="161">
          <cell r="B161" t="str">
            <v>K</v>
          </cell>
          <cell r="C161">
            <v>46300</v>
          </cell>
          <cell r="D161" t="str">
            <v>KSATM</v>
          </cell>
          <cell r="E161" t="str">
            <v>Satellite Telephone Mini-M Unit*</v>
          </cell>
          <cell r="F161" t="str">
            <v>S</v>
          </cell>
          <cell r="H161">
            <v>1606</v>
          </cell>
          <cell r="I161">
            <v>0</v>
          </cell>
          <cell r="J161">
            <v>4</v>
          </cell>
          <cell r="K161">
            <v>1.7999999999999999E-2</v>
          </cell>
          <cell r="L161">
            <v>0</v>
          </cell>
          <cell r="M161">
            <v>0</v>
          </cell>
          <cell r="N161">
            <v>30</v>
          </cell>
          <cell r="O161">
            <v>40</v>
          </cell>
          <cell r="P161">
            <v>15</v>
          </cell>
        </row>
        <row r="162">
          <cell r="B162" t="str">
            <v>K</v>
          </cell>
          <cell r="C162">
            <v>46301</v>
          </cell>
          <cell r="D162" t="str">
            <v>KSATT</v>
          </cell>
          <cell r="E162" t="str">
            <v>Thuraya Handheld Satellite Telephone</v>
          </cell>
          <cell r="F162" t="str">
            <v>N</v>
          </cell>
          <cell r="H162">
            <v>770</v>
          </cell>
          <cell r="I162">
            <v>0</v>
          </cell>
          <cell r="J162">
            <v>1.4</v>
          </cell>
          <cell r="K162">
            <v>5.4000000000000003E-3</v>
          </cell>
          <cell r="L162">
            <v>0</v>
          </cell>
          <cell r="M162">
            <v>0</v>
          </cell>
          <cell r="N162">
            <v>18</v>
          </cell>
          <cell r="O162">
            <v>25</v>
          </cell>
          <cell r="P162">
            <v>12</v>
          </cell>
        </row>
        <row r="163">
          <cell r="B163" t="str">
            <v>K</v>
          </cell>
          <cell r="C163">
            <v>46300</v>
          </cell>
          <cell r="D163" t="str">
            <v>KSATX</v>
          </cell>
          <cell r="E163" t="str">
            <v>External 17 dB Gain Antenna</v>
          </cell>
          <cell r="F163" t="str">
            <v>N</v>
          </cell>
          <cell r="H163">
            <v>1335</v>
          </cell>
          <cell r="I163">
            <v>0</v>
          </cell>
          <cell r="J163">
            <v>7</v>
          </cell>
          <cell r="K163">
            <v>4.6367999999999999E-2</v>
          </cell>
          <cell r="L163">
            <v>0</v>
          </cell>
          <cell r="M163">
            <v>0</v>
          </cell>
          <cell r="N163">
            <v>69</v>
          </cell>
          <cell r="O163">
            <v>56</v>
          </cell>
          <cell r="P163">
            <v>12</v>
          </cell>
        </row>
        <row r="164">
          <cell r="B164" t="str">
            <v>K</v>
          </cell>
          <cell r="C164">
            <v>46355</v>
          </cell>
          <cell r="D164" t="str">
            <v>KSP</v>
          </cell>
          <cell r="E164" t="str">
            <v>Solar Power Kit</v>
          </cell>
          <cell r="F164" t="str">
            <v>S</v>
          </cell>
          <cell r="H164">
            <v>1060</v>
          </cell>
          <cell r="I164">
            <v>0</v>
          </cell>
          <cell r="J164">
            <v>60</v>
          </cell>
          <cell r="K164">
            <v>0.24192</v>
          </cell>
          <cell r="L164">
            <v>0</v>
          </cell>
          <cell r="M164">
            <v>0</v>
          </cell>
          <cell r="N164">
            <v>126</v>
          </cell>
          <cell r="O164">
            <v>60</v>
          </cell>
          <cell r="P164">
            <v>32</v>
          </cell>
        </row>
        <row r="165">
          <cell r="B165" t="str">
            <v>K</v>
          </cell>
          <cell r="C165">
            <v>46356</v>
          </cell>
          <cell r="D165" t="str">
            <v>KT</v>
          </cell>
          <cell r="E165" t="str">
            <v>Communications Tool Kit</v>
          </cell>
          <cell r="F165" t="str">
            <v>S</v>
          </cell>
          <cell r="H165">
            <v>308.97719999999998</v>
          </cell>
          <cell r="I165">
            <v>0</v>
          </cell>
          <cell r="J165">
            <v>32</v>
          </cell>
          <cell r="K165">
            <v>0.116688</v>
          </cell>
          <cell r="L165">
            <v>0</v>
          </cell>
          <cell r="M165">
            <v>0</v>
          </cell>
          <cell r="N165">
            <v>52</v>
          </cell>
          <cell r="O165">
            <v>34</v>
          </cell>
          <cell r="P165">
            <v>66</v>
          </cell>
        </row>
        <row r="166">
          <cell r="B166" t="str">
            <v>K</v>
          </cell>
          <cell r="C166">
            <v>46357</v>
          </cell>
          <cell r="D166" t="str">
            <v>KVHB</v>
          </cell>
          <cell r="E166" t="str">
            <v>VHF Base/Mobile Station</v>
          </cell>
          <cell r="F166" t="str">
            <v>S</v>
          </cell>
          <cell r="H166">
            <v>541.25</v>
          </cell>
          <cell r="I166">
            <v>0</v>
          </cell>
          <cell r="J166">
            <v>13</v>
          </cell>
          <cell r="K166">
            <v>0.10199999999999999</v>
          </cell>
          <cell r="L166">
            <v>0</v>
          </cell>
          <cell r="M166">
            <v>0</v>
          </cell>
          <cell r="N166">
            <v>136</v>
          </cell>
          <cell r="O166">
            <v>30</v>
          </cell>
          <cell r="P166">
            <v>25</v>
          </cell>
        </row>
        <row r="167">
          <cell r="B167" t="str">
            <v>K</v>
          </cell>
          <cell r="C167">
            <v>46358</v>
          </cell>
          <cell r="D167" t="str">
            <v>KVHW</v>
          </cell>
          <cell r="E167" t="str">
            <v>VHF Hand Portable Kit</v>
          </cell>
          <cell r="F167" t="str">
            <v>S</v>
          </cell>
          <cell r="H167">
            <v>1041.19</v>
          </cell>
          <cell r="I167">
            <v>0</v>
          </cell>
          <cell r="J167">
            <v>11</v>
          </cell>
          <cell r="K167">
            <v>5.67E-2</v>
          </cell>
          <cell r="L167">
            <v>0</v>
          </cell>
          <cell r="M167">
            <v>0</v>
          </cell>
          <cell r="N167">
            <v>45</v>
          </cell>
          <cell r="O167">
            <v>35</v>
          </cell>
          <cell r="P167">
            <v>36</v>
          </cell>
        </row>
        <row r="168">
          <cell r="B168" t="str">
            <v>L</v>
          </cell>
          <cell r="C168">
            <v>48160</v>
          </cell>
          <cell r="D168" t="str">
            <v>LD</v>
          </cell>
          <cell r="E168" t="str">
            <v>Latrine Digging Kit</v>
          </cell>
          <cell r="F168" t="str">
            <v>S</v>
          </cell>
          <cell r="H168">
            <v>482.19240000000002</v>
          </cell>
          <cell r="I168">
            <v>0</v>
          </cell>
          <cell r="J168">
            <v>208</v>
          </cell>
          <cell r="K168">
            <v>0.93920800000000004</v>
          </cell>
          <cell r="L168">
            <v>0</v>
          </cell>
          <cell r="M168">
            <v>0</v>
          </cell>
          <cell r="N168">
            <v>167</v>
          </cell>
          <cell r="O168">
            <v>76</v>
          </cell>
          <cell r="P168">
            <v>74</v>
          </cell>
        </row>
        <row r="169">
          <cell r="B169" t="str">
            <v>L</v>
          </cell>
          <cell r="C169">
            <v>48160</v>
          </cell>
          <cell r="D169" t="str">
            <v>LF</v>
          </cell>
          <cell r="E169" t="str">
            <v>Defecation Field/Trench Latrine Kit</v>
          </cell>
          <cell r="F169" t="str">
            <v>S</v>
          </cell>
          <cell r="H169">
            <v>217.23</v>
          </cell>
          <cell r="I169">
            <v>0</v>
          </cell>
          <cell r="J169">
            <v>56</v>
          </cell>
          <cell r="K169">
            <v>0.62568000000000001</v>
          </cell>
          <cell r="L169">
            <v>0</v>
          </cell>
          <cell r="M169">
            <v>0</v>
          </cell>
          <cell r="N169">
            <v>132</v>
          </cell>
          <cell r="O169">
            <v>60</v>
          </cell>
          <cell r="P169">
            <v>79</v>
          </cell>
        </row>
        <row r="170">
          <cell r="B170" t="str">
            <v>L</v>
          </cell>
          <cell r="C170">
            <v>48161</v>
          </cell>
          <cell r="D170" t="str">
            <v>LOP</v>
          </cell>
          <cell r="E170" t="str">
            <v>Self-supporting plastic squatting plate x 17</v>
          </cell>
          <cell r="F170" t="str">
            <v>S</v>
          </cell>
          <cell r="H170">
            <v>414.12</v>
          </cell>
          <cell r="I170">
            <v>0</v>
          </cell>
          <cell r="J170">
            <v>228</v>
          </cell>
          <cell r="K170">
            <v>2.5409999999999999</v>
          </cell>
          <cell r="L170">
            <v>0</v>
          </cell>
          <cell r="M170">
            <v>0</v>
          </cell>
          <cell r="N170">
            <v>121</v>
          </cell>
          <cell r="O170">
            <v>105</v>
          </cell>
          <cell r="P170">
            <v>200</v>
          </cell>
        </row>
        <row r="171">
          <cell r="B171" t="str">
            <v>L</v>
          </cell>
          <cell r="C171">
            <v>48161</v>
          </cell>
          <cell r="D171" t="str">
            <v>LP</v>
          </cell>
          <cell r="E171" t="str">
            <v>Plastic Squatting Plates</v>
          </cell>
          <cell r="F171" t="str">
            <v>S</v>
          </cell>
          <cell r="H171">
            <v>102</v>
          </cell>
          <cell r="I171">
            <v>0</v>
          </cell>
          <cell r="J171">
            <v>39</v>
          </cell>
          <cell r="K171">
            <v>0.23400000000000001</v>
          </cell>
          <cell r="L171">
            <v>0</v>
          </cell>
          <cell r="M171">
            <v>0</v>
          </cell>
          <cell r="N171">
            <v>78</v>
          </cell>
          <cell r="O171">
            <v>60</v>
          </cell>
          <cell r="P171">
            <v>50</v>
          </cell>
        </row>
        <row r="172">
          <cell r="B172" t="str">
            <v>L</v>
          </cell>
          <cell r="C172">
            <v>48162</v>
          </cell>
          <cell r="D172" t="str">
            <v>LS</v>
          </cell>
          <cell r="E172" t="str">
            <v>Latrine Slab Kit</v>
          </cell>
          <cell r="F172" t="str">
            <v>S</v>
          </cell>
          <cell r="H172">
            <v>1659.29</v>
          </cell>
          <cell r="I172">
            <v>0</v>
          </cell>
          <cell r="J172">
            <v>265</v>
          </cell>
          <cell r="K172">
            <v>1.1770080000000001</v>
          </cell>
          <cell r="L172">
            <v>0</v>
          </cell>
          <cell r="M172">
            <v>0</v>
          </cell>
          <cell r="N172">
            <v>186</v>
          </cell>
          <cell r="O172">
            <v>113</v>
          </cell>
          <cell r="P172">
            <v>56</v>
          </cell>
        </row>
        <row r="173">
          <cell r="B173" t="str">
            <v>L</v>
          </cell>
          <cell r="C173">
            <v>48165</v>
          </cell>
          <cell r="D173" t="str">
            <v>LSP</v>
          </cell>
          <cell r="E173" t="str">
            <v>Sanplat Latrine Slab Mould</v>
          </cell>
          <cell r="F173" t="str">
            <v>S</v>
          </cell>
          <cell r="H173">
            <v>52.28</v>
          </cell>
          <cell r="I173">
            <v>0</v>
          </cell>
          <cell r="J173">
            <v>4</v>
          </cell>
          <cell r="K173">
            <v>4.7960999999999997E-2</v>
          </cell>
          <cell r="L173">
            <v>0</v>
          </cell>
          <cell r="M173">
            <v>0</v>
          </cell>
          <cell r="N173">
            <v>73</v>
          </cell>
          <cell r="O173">
            <v>73</v>
          </cell>
          <cell r="P173">
            <v>9</v>
          </cell>
        </row>
        <row r="174">
          <cell r="B174" t="str">
            <v>L</v>
          </cell>
          <cell r="C174">
            <v>48163</v>
          </cell>
          <cell r="D174" t="str">
            <v>LST</v>
          </cell>
          <cell r="E174" t="str">
            <v>Emergency Latrine Superstructure (10 blocks of 4)</v>
          </cell>
          <cell r="F174" t="str">
            <v>S</v>
          </cell>
          <cell r="H174">
            <v>1060</v>
          </cell>
          <cell r="I174">
            <v>0</v>
          </cell>
          <cell r="J174">
            <v>265</v>
          </cell>
          <cell r="K174">
            <v>0.108</v>
          </cell>
          <cell r="L174">
            <v>0</v>
          </cell>
          <cell r="M174">
            <v>0</v>
          </cell>
          <cell r="N174">
            <v>30</v>
          </cell>
          <cell r="O174">
            <v>30</v>
          </cell>
          <cell r="P174">
            <v>120</v>
          </cell>
        </row>
        <row r="175">
          <cell r="B175" t="str">
            <v>N</v>
          </cell>
          <cell r="C175">
            <v>48351</v>
          </cell>
          <cell r="D175" t="str">
            <v>NKIT1</v>
          </cell>
          <cell r="E175" t="str">
            <v>Anthropometric</v>
          </cell>
          <cell r="F175" t="str">
            <v>S</v>
          </cell>
          <cell r="H175">
            <v>327</v>
          </cell>
          <cell r="I175">
            <v>0</v>
          </cell>
          <cell r="J175">
            <v>26</v>
          </cell>
          <cell r="K175">
            <v>0.21895999999999999</v>
          </cell>
          <cell r="L175">
            <v>0</v>
          </cell>
          <cell r="M175">
            <v>0</v>
          </cell>
          <cell r="N175">
            <v>136</v>
          </cell>
          <cell r="O175">
            <v>35</v>
          </cell>
          <cell r="P175">
            <v>46</v>
          </cell>
        </row>
        <row r="176">
          <cell r="B176" t="str">
            <v>N</v>
          </cell>
          <cell r="C176">
            <v>48351</v>
          </cell>
          <cell r="D176" t="str">
            <v>NKIT2</v>
          </cell>
          <cell r="E176" t="str">
            <v>Supplementary Feeding (Wet)</v>
          </cell>
          <cell r="F176" t="str">
            <v>S</v>
          </cell>
          <cell r="H176">
            <v>755</v>
          </cell>
          <cell r="I176">
            <v>0</v>
          </cell>
          <cell r="J176">
            <v>110</v>
          </cell>
          <cell r="K176">
            <v>0.85680000000000001</v>
          </cell>
          <cell r="L176">
            <v>0</v>
          </cell>
          <cell r="M176">
            <v>0</v>
          </cell>
          <cell r="N176">
            <v>140</v>
          </cell>
          <cell r="O176">
            <v>68</v>
          </cell>
          <cell r="P176">
            <v>90</v>
          </cell>
        </row>
        <row r="177">
          <cell r="B177" t="str">
            <v>N</v>
          </cell>
          <cell r="C177">
            <v>48359</v>
          </cell>
          <cell r="D177" t="str">
            <v>NKIT2A</v>
          </cell>
          <cell r="E177" t="str">
            <v>Registration Kit for Supplementary Feeding (Wet)</v>
          </cell>
          <cell r="F177" t="str">
            <v>S</v>
          </cell>
          <cell r="H177">
            <v>136</v>
          </cell>
          <cell r="I177">
            <v>0</v>
          </cell>
          <cell r="J177">
            <v>16</v>
          </cell>
          <cell r="K177">
            <v>7.9523999999999997E-2</v>
          </cell>
          <cell r="L177">
            <v>0</v>
          </cell>
          <cell r="M177">
            <v>0</v>
          </cell>
          <cell r="N177">
            <v>47</v>
          </cell>
          <cell r="O177">
            <v>47</v>
          </cell>
          <cell r="P177">
            <v>36</v>
          </cell>
        </row>
        <row r="178">
          <cell r="B178" t="str">
            <v>N</v>
          </cell>
          <cell r="C178">
            <v>48351</v>
          </cell>
          <cell r="D178" t="str">
            <v>NKIT3</v>
          </cell>
          <cell r="E178" t="str">
            <v>Supplementary Feeding (Dry)</v>
          </cell>
          <cell r="F178" t="str">
            <v>S</v>
          </cell>
          <cell r="H178">
            <v>335</v>
          </cell>
          <cell r="I178">
            <v>0</v>
          </cell>
          <cell r="J178">
            <v>47</v>
          </cell>
          <cell r="K178">
            <v>0.48</v>
          </cell>
          <cell r="L178">
            <v>0</v>
          </cell>
          <cell r="M178">
            <v>0</v>
          </cell>
          <cell r="N178">
            <v>80</v>
          </cell>
          <cell r="O178">
            <v>80</v>
          </cell>
          <cell r="P178">
            <v>75</v>
          </cell>
        </row>
        <row r="179">
          <cell r="B179" t="str">
            <v>N</v>
          </cell>
          <cell r="C179">
            <v>48359</v>
          </cell>
          <cell r="D179" t="str">
            <v>NKIT3A</v>
          </cell>
          <cell r="E179" t="str">
            <v>Registration Kit for Supplementary Feeding (Dry)</v>
          </cell>
          <cell r="F179" t="str">
            <v>S</v>
          </cell>
          <cell r="H179">
            <v>212</v>
          </cell>
          <cell r="I179">
            <v>0</v>
          </cell>
          <cell r="J179">
            <v>18</v>
          </cell>
          <cell r="K179">
            <v>7.9523999999999997E-2</v>
          </cell>
          <cell r="L179">
            <v>0</v>
          </cell>
          <cell r="M179">
            <v>0</v>
          </cell>
          <cell r="N179">
            <v>47</v>
          </cell>
          <cell r="O179">
            <v>47</v>
          </cell>
          <cell r="P179">
            <v>36</v>
          </cell>
        </row>
        <row r="180">
          <cell r="B180" t="str">
            <v>N</v>
          </cell>
          <cell r="C180">
            <v>48351</v>
          </cell>
          <cell r="D180" t="str">
            <v>NKIT4</v>
          </cell>
          <cell r="E180" t="str">
            <v>Therapeutic Feeding</v>
          </cell>
          <cell r="F180" t="str">
            <v>S</v>
          </cell>
          <cell r="H180">
            <v>744</v>
          </cell>
          <cell r="I180">
            <v>0</v>
          </cell>
          <cell r="J180">
            <v>107</v>
          </cell>
          <cell r="K180">
            <v>0.85680000000000001</v>
          </cell>
          <cell r="L180">
            <v>0</v>
          </cell>
          <cell r="M180">
            <v>0</v>
          </cell>
          <cell r="N180">
            <v>140</v>
          </cell>
          <cell r="O180">
            <v>68</v>
          </cell>
          <cell r="P180">
            <v>90</v>
          </cell>
        </row>
        <row r="181">
          <cell r="B181" t="str">
            <v>N</v>
          </cell>
          <cell r="C181">
            <v>48359</v>
          </cell>
          <cell r="D181" t="str">
            <v>NKIT4A</v>
          </cell>
          <cell r="E181" t="str">
            <v>Registration Kit for Therapeutic Feeding</v>
          </cell>
          <cell r="F181" t="str">
            <v>S</v>
          </cell>
          <cell r="H181">
            <v>121</v>
          </cell>
          <cell r="I181">
            <v>0</v>
          </cell>
          <cell r="J181">
            <v>22</v>
          </cell>
          <cell r="K181">
            <v>7.9523999999999997E-2</v>
          </cell>
          <cell r="L181">
            <v>0</v>
          </cell>
          <cell r="M181">
            <v>0</v>
          </cell>
          <cell r="N181">
            <v>47</v>
          </cell>
          <cell r="O181">
            <v>47</v>
          </cell>
          <cell r="P181">
            <v>36</v>
          </cell>
        </row>
        <row r="182">
          <cell r="B182" t="str">
            <v>O</v>
          </cell>
          <cell r="C182">
            <v>48199</v>
          </cell>
          <cell r="D182" t="str">
            <v>OB1</v>
          </cell>
          <cell r="E182" t="str">
            <v>Tool Box</v>
          </cell>
          <cell r="F182" t="str">
            <v>S</v>
          </cell>
          <cell r="H182">
            <v>92</v>
          </cell>
          <cell r="I182">
            <v>0</v>
          </cell>
          <cell r="J182">
            <v>28</v>
          </cell>
          <cell r="K182">
            <v>0.16758000000000001</v>
          </cell>
          <cell r="L182">
            <v>0</v>
          </cell>
          <cell r="M182">
            <v>0</v>
          </cell>
          <cell r="N182">
            <v>98</v>
          </cell>
          <cell r="O182">
            <v>38</v>
          </cell>
          <cell r="P182">
            <v>45</v>
          </cell>
        </row>
        <row r="183">
          <cell r="B183" t="str">
            <v>O</v>
          </cell>
          <cell r="C183">
            <v>48199</v>
          </cell>
          <cell r="D183" t="str">
            <v>OB2</v>
          </cell>
          <cell r="E183" t="str">
            <v>Tool Box</v>
          </cell>
          <cell r="F183" t="str">
            <v>S</v>
          </cell>
          <cell r="H183">
            <v>96.43</v>
          </cell>
          <cell r="I183">
            <v>0</v>
          </cell>
          <cell r="J183">
            <v>38</v>
          </cell>
          <cell r="K183">
            <v>0.27348</v>
          </cell>
          <cell r="L183">
            <v>0</v>
          </cell>
          <cell r="M183">
            <v>0</v>
          </cell>
          <cell r="N183">
            <v>86</v>
          </cell>
          <cell r="O183">
            <v>53</v>
          </cell>
          <cell r="P183">
            <v>60</v>
          </cell>
        </row>
        <row r="184">
          <cell r="B184" t="str">
            <v>O</v>
          </cell>
          <cell r="C184">
            <v>48180</v>
          </cell>
          <cell r="D184" t="str">
            <v>OE</v>
          </cell>
          <cell r="E184" t="str">
            <v>Engineers Tool Kit</v>
          </cell>
          <cell r="F184" t="str">
            <v>S</v>
          </cell>
          <cell r="G184">
            <v>1</v>
          </cell>
          <cell r="H184">
            <v>821.45</v>
          </cell>
          <cell r="I184">
            <v>821.45</v>
          </cell>
          <cell r="J184">
            <v>95</v>
          </cell>
          <cell r="K184">
            <v>0.3256</v>
          </cell>
          <cell r="L184">
            <v>95</v>
          </cell>
          <cell r="M184">
            <v>0.3256</v>
          </cell>
          <cell r="N184">
            <v>80</v>
          </cell>
          <cell r="O184">
            <v>55</v>
          </cell>
          <cell r="P184">
            <v>74</v>
          </cell>
        </row>
        <row r="185">
          <cell r="B185" t="str">
            <v>O</v>
          </cell>
          <cell r="C185">
            <v>48239</v>
          </cell>
          <cell r="D185" t="str">
            <v>OL</v>
          </cell>
          <cell r="E185" t="str">
            <v>Ladder for Tank Erection</v>
          </cell>
          <cell r="F185" t="str">
            <v>S</v>
          </cell>
          <cell r="H185">
            <v>62</v>
          </cell>
          <cell r="I185">
            <v>0</v>
          </cell>
          <cell r="J185">
            <v>10</v>
          </cell>
          <cell r="K185">
            <v>0.189</v>
          </cell>
          <cell r="L185">
            <v>0</v>
          </cell>
          <cell r="M185">
            <v>0</v>
          </cell>
          <cell r="N185">
            <v>250</v>
          </cell>
          <cell r="O185">
            <v>42</v>
          </cell>
          <cell r="P185">
            <v>18</v>
          </cell>
        </row>
        <row r="186">
          <cell r="B186" t="str">
            <v>O</v>
          </cell>
          <cell r="C186">
            <v>48181</v>
          </cell>
          <cell r="D186" t="str">
            <v>OM</v>
          </cell>
          <cell r="E186" t="str">
            <v>Mechanics Tool Kit</v>
          </cell>
          <cell r="F186" t="str">
            <v>S</v>
          </cell>
          <cell r="G186">
            <v>1</v>
          </cell>
          <cell r="H186">
            <v>540.97</v>
          </cell>
          <cell r="I186">
            <v>540.97</v>
          </cell>
          <cell r="J186">
            <v>96</v>
          </cell>
          <cell r="K186">
            <v>0.22701199999999999</v>
          </cell>
          <cell r="L186">
            <v>96</v>
          </cell>
          <cell r="M186">
            <v>0.22701199999999999</v>
          </cell>
          <cell r="N186">
            <v>103</v>
          </cell>
          <cell r="O186">
            <v>38</v>
          </cell>
          <cell r="P186">
            <v>58</v>
          </cell>
        </row>
        <row r="187">
          <cell r="B187" t="str">
            <v>O</v>
          </cell>
          <cell r="C187">
            <v>48199</v>
          </cell>
          <cell r="D187" t="str">
            <v>OP2</v>
          </cell>
          <cell r="E187" t="str">
            <v>Container Padlock</v>
          </cell>
          <cell r="F187" t="str">
            <v>S</v>
          </cell>
          <cell r="H187">
            <v>19.559999999999999</v>
          </cell>
          <cell r="I187">
            <v>0</v>
          </cell>
          <cell r="J187">
            <v>0.3</v>
          </cell>
          <cell r="K187">
            <v>1.9999999999999999E-6</v>
          </cell>
          <cell r="L187">
            <v>0</v>
          </cell>
          <cell r="M187">
            <v>0</v>
          </cell>
          <cell r="N187">
            <v>2</v>
          </cell>
          <cell r="O187">
            <v>1</v>
          </cell>
          <cell r="P187">
            <v>1</v>
          </cell>
        </row>
        <row r="188">
          <cell r="B188" t="str">
            <v>O</v>
          </cell>
          <cell r="C188">
            <v>48182</v>
          </cell>
          <cell r="D188" t="str">
            <v>OS</v>
          </cell>
          <cell r="E188" t="str">
            <v>Site Tool Kit</v>
          </cell>
          <cell r="F188" t="str">
            <v>S</v>
          </cell>
          <cell r="G188">
            <v>1</v>
          </cell>
          <cell r="H188">
            <v>555.63</v>
          </cell>
          <cell r="I188">
            <v>555.63</v>
          </cell>
          <cell r="J188">
            <v>78</v>
          </cell>
          <cell r="K188">
            <v>0.18076500000000001</v>
          </cell>
          <cell r="L188">
            <v>78</v>
          </cell>
          <cell r="M188">
            <v>0.18076500000000001</v>
          </cell>
          <cell r="N188">
            <v>45</v>
          </cell>
          <cell r="O188">
            <v>103</v>
          </cell>
          <cell r="P188">
            <v>39</v>
          </cell>
        </row>
        <row r="189">
          <cell r="B189" t="str">
            <v>O</v>
          </cell>
          <cell r="C189">
            <v>48239</v>
          </cell>
          <cell r="D189" t="str">
            <v>OT</v>
          </cell>
          <cell r="E189" t="str">
            <v>Scaffolding Tower</v>
          </cell>
          <cell r="F189" t="str">
            <v>S</v>
          </cell>
          <cell r="H189">
            <v>434</v>
          </cell>
          <cell r="I189">
            <v>0</v>
          </cell>
          <cell r="J189">
            <v>95</v>
          </cell>
          <cell r="K189">
            <v>0.9</v>
          </cell>
          <cell r="L189">
            <v>0</v>
          </cell>
          <cell r="M189">
            <v>0</v>
          </cell>
          <cell r="N189">
            <v>240</v>
          </cell>
          <cell r="O189">
            <v>75</v>
          </cell>
          <cell r="P189">
            <v>50</v>
          </cell>
        </row>
        <row r="190">
          <cell r="B190" t="str">
            <v>P</v>
          </cell>
          <cell r="C190">
            <v>48200</v>
          </cell>
          <cell r="D190" t="str">
            <v>P2-ALLI</v>
          </cell>
          <cell r="E190" t="str">
            <v>2" Atalanta Swallow 2100/Lister AC1 Diesel Pu</v>
          </cell>
          <cell r="F190" t="str">
            <v>S</v>
          </cell>
          <cell r="H190">
            <v>2211.6822999999999</v>
          </cell>
          <cell r="I190">
            <v>0</v>
          </cell>
          <cell r="J190">
            <v>326</v>
          </cell>
          <cell r="K190">
            <v>1.3851</v>
          </cell>
          <cell r="L190">
            <v>0</v>
          </cell>
          <cell r="M190">
            <v>0</v>
          </cell>
          <cell r="N190">
            <v>135</v>
          </cell>
          <cell r="O190">
            <v>76</v>
          </cell>
          <cell r="P190">
            <v>135</v>
          </cell>
        </row>
        <row r="191">
          <cell r="B191" t="str">
            <v>P</v>
          </cell>
          <cell r="C191">
            <v>48200</v>
          </cell>
          <cell r="D191" t="str">
            <v>P4-ALLI</v>
          </cell>
          <cell r="E191" t="str">
            <v>4" Atalanta Ospray 422 Pumpset Kit,Lister TS2</v>
          </cell>
          <cell r="F191" t="str">
            <v>S</v>
          </cell>
          <cell r="H191">
            <v>3548.5951</v>
          </cell>
          <cell r="I191">
            <v>0</v>
          </cell>
          <cell r="J191">
            <v>526</v>
          </cell>
          <cell r="K191">
            <v>2.1695319999999998</v>
          </cell>
          <cell r="L191">
            <v>0</v>
          </cell>
          <cell r="M191">
            <v>0</v>
          </cell>
          <cell r="N191">
            <v>148</v>
          </cell>
          <cell r="O191">
            <v>107</v>
          </cell>
          <cell r="P191">
            <v>137</v>
          </cell>
        </row>
        <row r="192">
          <cell r="B192" t="str">
            <v>P</v>
          </cell>
          <cell r="C192">
            <v>48202</v>
          </cell>
          <cell r="D192" t="str">
            <v>P4-ALLO</v>
          </cell>
          <cell r="E192" t="str">
            <v>4" Atalanta Osprey 452 Lombardini Eng + Hose</v>
          </cell>
          <cell r="F192" t="str">
            <v>N</v>
          </cell>
          <cell r="H192">
            <v>2829</v>
          </cell>
          <cell r="I192">
            <v>0</v>
          </cell>
          <cell r="J192">
            <v>544</v>
          </cell>
          <cell r="K192">
            <v>2.55192</v>
          </cell>
          <cell r="L192">
            <v>0</v>
          </cell>
          <cell r="M192">
            <v>0</v>
          </cell>
          <cell r="N192">
            <v>147</v>
          </cell>
          <cell r="O192">
            <v>124</v>
          </cell>
          <cell r="P192">
            <v>140</v>
          </cell>
        </row>
        <row r="193">
          <cell r="B193" t="str">
            <v>P</v>
          </cell>
          <cell r="C193">
            <v>48200</v>
          </cell>
          <cell r="D193" t="str">
            <v>P4H-PSLI</v>
          </cell>
          <cell r="E193" t="str">
            <v>4" Atalanta Condor 1001 Pumpset Kit Lister</v>
          </cell>
          <cell r="F193" t="str">
            <v>S</v>
          </cell>
          <cell r="H193">
            <v>6172.1</v>
          </cell>
          <cell r="I193">
            <v>0</v>
          </cell>
          <cell r="J193">
            <v>712</v>
          </cell>
          <cell r="K193">
            <v>2.4514</v>
          </cell>
          <cell r="L193">
            <v>0</v>
          </cell>
          <cell r="M193">
            <v>0</v>
          </cell>
          <cell r="N193">
            <v>170</v>
          </cell>
          <cell r="O193">
            <v>103</v>
          </cell>
          <cell r="P193">
            <v>140</v>
          </cell>
        </row>
        <row r="194">
          <cell r="B194" t="str">
            <v>P</v>
          </cell>
          <cell r="C194">
            <v>48202</v>
          </cell>
          <cell r="D194" t="str">
            <v>PE2-LI</v>
          </cell>
          <cell r="E194" t="str">
            <v>Lister AC1 Engine Overhaul Kit</v>
          </cell>
          <cell r="F194" t="str">
            <v>S</v>
          </cell>
          <cell r="H194">
            <v>422.45</v>
          </cell>
          <cell r="I194">
            <v>0</v>
          </cell>
          <cell r="J194">
            <v>8</v>
          </cell>
          <cell r="K194">
            <v>9.8154000000000005E-2</v>
          </cell>
          <cell r="L194">
            <v>0</v>
          </cell>
          <cell r="M194">
            <v>0</v>
          </cell>
          <cell r="N194">
            <v>57</v>
          </cell>
          <cell r="O194">
            <v>41</v>
          </cell>
          <cell r="P194">
            <v>42</v>
          </cell>
        </row>
        <row r="195">
          <cell r="B195" t="str">
            <v>P</v>
          </cell>
          <cell r="C195">
            <v>48202</v>
          </cell>
          <cell r="D195" t="str">
            <v>PE4H-LI</v>
          </cell>
          <cell r="E195" t="str">
            <v>Lister TS3 Engine Overhaul Kit With Agglomerator</v>
          </cell>
          <cell r="F195" t="str">
            <v>S</v>
          </cell>
          <cell r="H195">
            <v>804.95</v>
          </cell>
          <cell r="I195">
            <v>0</v>
          </cell>
          <cell r="J195">
            <v>23</v>
          </cell>
          <cell r="K195">
            <v>8.9913000000000007E-2</v>
          </cell>
          <cell r="L195">
            <v>0</v>
          </cell>
          <cell r="M195">
            <v>0</v>
          </cell>
          <cell r="N195">
            <v>51</v>
          </cell>
          <cell r="O195">
            <v>41</v>
          </cell>
          <cell r="P195">
            <v>43</v>
          </cell>
        </row>
        <row r="196">
          <cell r="B196" t="str">
            <v>P</v>
          </cell>
          <cell r="C196">
            <v>48202</v>
          </cell>
          <cell r="D196" t="str">
            <v>PE4-LI</v>
          </cell>
          <cell r="E196" t="str">
            <v>Lister TS2 Engine Overhaul Kit With Agglomerator</v>
          </cell>
          <cell r="F196" t="str">
            <v>S</v>
          </cell>
          <cell r="H196">
            <v>542.55290000000002</v>
          </cell>
          <cell r="I196">
            <v>0</v>
          </cell>
          <cell r="J196">
            <v>22</v>
          </cell>
          <cell r="K196">
            <v>0.125</v>
          </cell>
          <cell r="L196">
            <v>0</v>
          </cell>
          <cell r="M196">
            <v>0</v>
          </cell>
          <cell r="N196">
            <v>50</v>
          </cell>
          <cell r="O196">
            <v>50</v>
          </cell>
          <cell r="P196">
            <v>50</v>
          </cell>
        </row>
        <row r="197">
          <cell r="B197" t="str">
            <v>P</v>
          </cell>
          <cell r="C197">
            <v>48202</v>
          </cell>
          <cell r="D197" t="str">
            <v>PE4-LO</v>
          </cell>
          <cell r="E197" t="str">
            <v>Lombardini Engine Overhaul Kit</v>
          </cell>
          <cell r="F197" t="str">
            <v>N</v>
          </cell>
          <cell r="H197">
            <v>455.5</v>
          </cell>
          <cell r="I197">
            <v>0</v>
          </cell>
          <cell r="J197">
            <v>16</v>
          </cell>
          <cell r="K197">
            <v>5.1182999999999999E-2</v>
          </cell>
          <cell r="L197">
            <v>0</v>
          </cell>
          <cell r="M197">
            <v>0</v>
          </cell>
          <cell r="N197">
            <v>47</v>
          </cell>
          <cell r="O197">
            <v>33</v>
          </cell>
          <cell r="P197">
            <v>33</v>
          </cell>
        </row>
        <row r="198">
          <cell r="B198" t="str">
            <v>P</v>
          </cell>
          <cell r="C198">
            <v>48202</v>
          </cell>
          <cell r="D198" t="str">
            <v>PF</v>
          </cell>
          <cell r="E198" t="str">
            <v>Pump Fittings Kit</v>
          </cell>
          <cell r="F198" t="str">
            <v>S</v>
          </cell>
          <cell r="H198">
            <v>77.55</v>
          </cell>
          <cell r="I198">
            <v>0</v>
          </cell>
          <cell r="J198">
            <v>10</v>
          </cell>
          <cell r="K198">
            <v>1.9550000000000001E-2</v>
          </cell>
          <cell r="L198">
            <v>0</v>
          </cell>
          <cell r="M198">
            <v>0</v>
          </cell>
          <cell r="N198">
            <v>34</v>
          </cell>
          <cell r="O198">
            <v>25</v>
          </cell>
          <cell r="P198">
            <v>23</v>
          </cell>
        </row>
        <row r="199">
          <cell r="B199" t="str">
            <v>P</v>
          </cell>
          <cell r="C199">
            <v>48201</v>
          </cell>
          <cell r="D199" t="str">
            <v>PO</v>
          </cell>
          <cell r="E199" t="str">
            <v>Pump Oil Kit</v>
          </cell>
          <cell r="F199" t="str">
            <v>S</v>
          </cell>
          <cell r="G199">
            <v>4</v>
          </cell>
          <cell r="H199">
            <v>128.44329999999999</v>
          </cell>
          <cell r="I199">
            <v>513.77319999999997</v>
          </cell>
          <cell r="J199">
            <v>68</v>
          </cell>
          <cell r="K199">
            <v>0.21348400000000001</v>
          </cell>
          <cell r="L199">
            <v>272</v>
          </cell>
          <cell r="M199">
            <v>0.85393600000000003</v>
          </cell>
          <cell r="N199">
            <v>53</v>
          </cell>
          <cell r="O199">
            <v>38</v>
          </cell>
          <cell r="P199">
            <v>106</v>
          </cell>
        </row>
        <row r="200">
          <cell r="B200" t="str">
            <v>P</v>
          </cell>
          <cell r="C200">
            <v>48200</v>
          </cell>
          <cell r="D200" t="str">
            <v>PR2-ALBS</v>
          </cell>
          <cell r="E200" t="str">
            <v>2"Pumpsets Kestrel 101 Brigs + Stratton,</v>
          </cell>
          <cell r="F200" t="str">
            <v>S</v>
          </cell>
          <cell r="H200">
            <v>436.9</v>
          </cell>
          <cell r="I200">
            <v>0</v>
          </cell>
          <cell r="J200">
            <v>52</v>
          </cell>
          <cell r="K200">
            <v>0.24887999999999999</v>
          </cell>
          <cell r="L200">
            <v>0</v>
          </cell>
          <cell r="M200">
            <v>0</v>
          </cell>
          <cell r="N200">
            <v>80</v>
          </cell>
          <cell r="O200">
            <v>51</v>
          </cell>
          <cell r="P200">
            <v>61</v>
          </cell>
        </row>
        <row r="201">
          <cell r="B201" t="str">
            <v>P</v>
          </cell>
          <cell r="C201">
            <v>48202</v>
          </cell>
          <cell r="D201" t="str">
            <v>PRG</v>
          </cell>
          <cell r="E201" t="str">
            <v>Revolution &amp; Frequency Gauge for Measuring Pump RPM</v>
          </cell>
          <cell r="F201" t="str">
            <v>S</v>
          </cell>
          <cell r="H201">
            <v>7.39</v>
          </cell>
          <cell r="I201">
            <v>0</v>
          </cell>
          <cell r="J201">
            <v>0.1</v>
          </cell>
          <cell r="K201">
            <v>5.0000000000000002E-5</v>
          </cell>
          <cell r="L201">
            <v>0</v>
          </cell>
          <cell r="M201">
            <v>0</v>
          </cell>
          <cell r="N201">
            <v>5</v>
          </cell>
          <cell r="O201">
            <v>2</v>
          </cell>
          <cell r="P201">
            <v>5</v>
          </cell>
        </row>
        <row r="202">
          <cell r="B202" t="str">
            <v>P</v>
          </cell>
          <cell r="C202">
            <v>48202</v>
          </cell>
          <cell r="D202" t="str">
            <v>PS2-AL</v>
          </cell>
          <cell r="E202" t="str">
            <v>2" Atalanta Swallow 2100 Pump Major Report Kit</v>
          </cell>
          <cell r="F202" t="str">
            <v>S</v>
          </cell>
          <cell r="H202">
            <v>102.75</v>
          </cell>
          <cell r="I202">
            <v>0</v>
          </cell>
          <cell r="J202">
            <v>3</v>
          </cell>
          <cell r="K202">
            <v>2.7347E-2</v>
          </cell>
          <cell r="L202">
            <v>0</v>
          </cell>
          <cell r="M202">
            <v>0</v>
          </cell>
          <cell r="N202">
            <v>41</v>
          </cell>
          <cell r="O202">
            <v>29</v>
          </cell>
          <cell r="P202">
            <v>23</v>
          </cell>
        </row>
        <row r="203">
          <cell r="B203" t="str">
            <v>P</v>
          </cell>
          <cell r="C203">
            <v>48202</v>
          </cell>
          <cell r="D203" t="str">
            <v>PS4-AL</v>
          </cell>
          <cell r="E203" t="str">
            <v>4" Atalanta Osprey 422/452 Pump Major Repair</v>
          </cell>
          <cell r="F203" t="str">
            <v>S</v>
          </cell>
          <cell r="H203">
            <v>187.33</v>
          </cell>
          <cell r="I203">
            <v>0</v>
          </cell>
          <cell r="J203">
            <v>5</v>
          </cell>
          <cell r="K203">
            <v>2.6818000000000002E-2</v>
          </cell>
          <cell r="L203">
            <v>0</v>
          </cell>
          <cell r="M203">
            <v>0</v>
          </cell>
          <cell r="N203">
            <v>22</v>
          </cell>
          <cell r="O203">
            <v>23</v>
          </cell>
          <cell r="P203">
            <v>53</v>
          </cell>
        </row>
        <row r="204">
          <cell r="B204" t="str">
            <v>P</v>
          </cell>
          <cell r="C204">
            <v>48202</v>
          </cell>
          <cell r="D204" t="str">
            <v>PS4H-PS</v>
          </cell>
          <cell r="E204" t="str">
            <v>4" Atalanta Condor 1001-D275 Pump Major</v>
          </cell>
          <cell r="F204" t="str">
            <v>S</v>
          </cell>
          <cell r="H204">
            <v>702.1</v>
          </cell>
          <cell r="I204">
            <v>0</v>
          </cell>
          <cell r="J204">
            <v>10</v>
          </cell>
          <cell r="K204">
            <v>1.5376000000000001E-2</v>
          </cell>
          <cell r="L204">
            <v>0</v>
          </cell>
          <cell r="M204">
            <v>0</v>
          </cell>
          <cell r="N204">
            <v>31</v>
          </cell>
          <cell r="O204">
            <v>31</v>
          </cell>
          <cell r="P204">
            <v>16</v>
          </cell>
        </row>
        <row r="205">
          <cell r="B205" t="str">
            <v>S</v>
          </cell>
          <cell r="C205">
            <v>48599</v>
          </cell>
          <cell r="D205" t="str">
            <v>SCO</v>
          </cell>
          <cell r="E205" t="str">
            <v>Compass</v>
          </cell>
          <cell r="F205" t="str">
            <v>S</v>
          </cell>
          <cell r="H205">
            <v>9.66</v>
          </cell>
          <cell r="I205">
            <v>0</v>
          </cell>
          <cell r="J205">
            <v>0.1</v>
          </cell>
          <cell r="K205">
            <v>1.5E-5</v>
          </cell>
          <cell r="L205">
            <v>0</v>
          </cell>
          <cell r="M205">
            <v>0</v>
          </cell>
          <cell r="N205">
            <v>3</v>
          </cell>
          <cell r="O205">
            <v>1</v>
          </cell>
          <cell r="P205">
            <v>5</v>
          </cell>
        </row>
        <row r="206">
          <cell r="B206" t="str">
            <v>S</v>
          </cell>
          <cell r="C206">
            <v>48501</v>
          </cell>
          <cell r="D206" t="str">
            <v>SESL</v>
          </cell>
          <cell r="E206" t="str">
            <v>Emergency Family Shelter System</v>
          </cell>
          <cell r="F206" t="str">
            <v>S</v>
          </cell>
          <cell r="H206">
            <v>117.54</v>
          </cell>
          <cell r="I206">
            <v>0</v>
          </cell>
          <cell r="J206">
            <v>44</v>
          </cell>
          <cell r="K206">
            <v>0.2656</v>
          </cell>
          <cell r="L206">
            <v>0</v>
          </cell>
          <cell r="M206">
            <v>0</v>
          </cell>
          <cell r="N206">
            <v>166</v>
          </cell>
          <cell r="O206">
            <v>40</v>
          </cell>
          <cell r="P206">
            <v>40</v>
          </cell>
        </row>
        <row r="207">
          <cell r="B207" t="str">
            <v>S</v>
          </cell>
          <cell r="C207">
            <v>48599</v>
          </cell>
          <cell r="D207" t="str">
            <v>SGPS</v>
          </cell>
          <cell r="E207" t="str">
            <v>GPS (Ground Positioning Station)</v>
          </cell>
          <cell r="F207" t="str">
            <v>S</v>
          </cell>
          <cell r="H207">
            <v>155.24</v>
          </cell>
          <cell r="I207">
            <v>0</v>
          </cell>
          <cell r="J207">
            <v>0.5</v>
          </cell>
          <cell r="K207">
            <v>1.4999999999999999E-4</v>
          </cell>
          <cell r="L207">
            <v>0</v>
          </cell>
          <cell r="M207">
            <v>0</v>
          </cell>
          <cell r="N207">
            <v>5</v>
          </cell>
          <cell r="O207">
            <v>3</v>
          </cell>
          <cell r="P207">
            <v>10</v>
          </cell>
        </row>
        <row r="208">
          <cell r="B208" t="str">
            <v>S</v>
          </cell>
          <cell r="C208">
            <v>48500</v>
          </cell>
          <cell r="D208" t="str">
            <v>SPE-1</v>
          </cell>
          <cell r="E208" t="str">
            <v>Woven Flexible Tarpaulin rolls of 60x4m</v>
          </cell>
          <cell r="F208" t="str">
            <v>S</v>
          </cell>
          <cell r="H208">
            <v>93.62</v>
          </cell>
          <cell r="I208">
            <v>0</v>
          </cell>
          <cell r="J208">
            <v>55</v>
          </cell>
          <cell r="K208">
            <v>0.189</v>
          </cell>
          <cell r="L208">
            <v>0</v>
          </cell>
          <cell r="M208">
            <v>0</v>
          </cell>
          <cell r="N208">
            <v>210</v>
          </cell>
          <cell r="O208">
            <v>30</v>
          </cell>
          <cell r="P208">
            <v>30</v>
          </cell>
        </row>
        <row r="209">
          <cell r="B209" t="str">
            <v>S</v>
          </cell>
          <cell r="C209">
            <v>48500</v>
          </cell>
          <cell r="D209" t="str">
            <v>SR</v>
          </cell>
          <cell r="E209" t="str">
            <v>Poly Rope</v>
          </cell>
          <cell r="F209" t="str">
            <v>S</v>
          </cell>
          <cell r="H209">
            <v>5.9</v>
          </cell>
          <cell r="I209">
            <v>0</v>
          </cell>
          <cell r="J209">
            <v>3</v>
          </cell>
          <cell r="K209">
            <v>8.4639999999999993E-3</v>
          </cell>
          <cell r="L209">
            <v>0</v>
          </cell>
          <cell r="M209">
            <v>0</v>
          </cell>
          <cell r="N209">
            <v>23</v>
          </cell>
          <cell r="O209">
            <v>23</v>
          </cell>
          <cell r="P209">
            <v>16</v>
          </cell>
        </row>
        <row r="210">
          <cell r="B210" t="str">
            <v>T</v>
          </cell>
          <cell r="C210">
            <v>48220</v>
          </cell>
          <cell r="D210" t="str">
            <v>T11</v>
          </cell>
          <cell r="E210" t="str">
            <v>11m3 Complete Tank</v>
          </cell>
          <cell r="F210" t="str">
            <v>S</v>
          </cell>
          <cell r="G210">
            <v>1</v>
          </cell>
          <cell r="H210">
            <v>1236.0121999999999</v>
          </cell>
          <cell r="I210">
            <v>1236.0121999999999</v>
          </cell>
          <cell r="J210">
            <v>344</v>
          </cell>
          <cell r="K210">
            <v>0.98289000000000004</v>
          </cell>
          <cell r="L210">
            <v>344</v>
          </cell>
          <cell r="M210">
            <v>0.98289000000000004</v>
          </cell>
          <cell r="N210">
            <v>163</v>
          </cell>
          <cell r="O210">
            <v>90</v>
          </cell>
          <cell r="P210">
            <v>67</v>
          </cell>
        </row>
        <row r="211">
          <cell r="B211" t="str">
            <v>T</v>
          </cell>
          <cell r="C211">
            <v>48220</v>
          </cell>
          <cell r="D211" t="str">
            <v>T45L</v>
          </cell>
          <cell r="E211" t="str">
            <v>45m3 Tank Liner + Accessories</v>
          </cell>
          <cell r="F211" t="str">
            <v>S</v>
          </cell>
          <cell r="H211">
            <v>1309.9970000000001</v>
          </cell>
          <cell r="I211">
            <v>0</v>
          </cell>
          <cell r="J211">
            <v>233</v>
          </cell>
          <cell r="K211">
            <v>1.176588</v>
          </cell>
          <cell r="L211">
            <v>0</v>
          </cell>
          <cell r="M211">
            <v>0</v>
          </cell>
          <cell r="N211">
            <v>147</v>
          </cell>
          <cell r="O211">
            <v>92</v>
          </cell>
          <cell r="P211">
            <v>87</v>
          </cell>
        </row>
        <row r="212">
          <cell r="B212" t="str">
            <v>T</v>
          </cell>
          <cell r="C212">
            <v>48220</v>
          </cell>
          <cell r="D212" t="str">
            <v>T45R</v>
          </cell>
          <cell r="E212" t="str">
            <v>45m3 Tank Roof</v>
          </cell>
          <cell r="F212" t="str">
            <v>S</v>
          </cell>
          <cell r="H212">
            <v>504.4366</v>
          </cell>
          <cell r="I212">
            <v>0</v>
          </cell>
          <cell r="J212">
            <v>78</v>
          </cell>
          <cell r="K212">
            <v>0.45077699999999998</v>
          </cell>
          <cell r="L212">
            <v>0</v>
          </cell>
          <cell r="M212">
            <v>0</v>
          </cell>
          <cell r="N212">
            <v>139</v>
          </cell>
          <cell r="O212">
            <v>69</v>
          </cell>
          <cell r="P212">
            <v>47</v>
          </cell>
        </row>
        <row r="213">
          <cell r="B213" t="str">
            <v>T</v>
          </cell>
          <cell r="C213">
            <v>48220</v>
          </cell>
          <cell r="D213" t="str">
            <v>T45S</v>
          </cell>
          <cell r="E213" t="str">
            <v>45m3 Tank Steels</v>
          </cell>
          <cell r="F213" t="str">
            <v>S</v>
          </cell>
          <cell r="H213">
            <v>344.12349999999998</v>
          </cell>
          <cell r="I213">
            <v>0</v>
          </cell>
          <cell r="J213">
            <v>266</v>
          </cell>
          <cell r="K213">
            <v>1.46025</v>
          </cell>
          <cell r="L213">
            <v>0</v>
          </cell>
          <cell r="M213">
            <v>0</v>
          </cell>
          <cell r="N213">
            <v>295</v>
          </cell>
          <cell r="O213">
            <v>90</v>
          </cell>
          <cell r="P213">
            <v>55</v>
          </cell>
        </row>
        <row r="214">
          <cell r="B214" t="str">
            <v>T</v>
          </cell>
          <cell r="C214">
            <v>48220</v>
          </cell>
          <cell r="D214" t="str">
            <v>T70L</v>
          </cell>
          <cell r="E214" t="str">
            <v>70m3 Tank Liner &amp; Accessories</v>
          </cell>
          <cell r="F214" t="str">
            <v>S</v>
          </cell>
          <cell r="H214">
            <v>1521.67</v>
          </cell>
          <cell r="I214">
            <v>0</v>
          </cell>
          <cell r="J214">
            <v>257</v>
          </cell>
          <cell r="K214">
            <v>0.83496000000000004</v>
          </cell>
          <cell r="L214">
            <v>0</v>
          </cell>
          <cell r="M214">
            <v>0</v>
          </cell>
          <cell r="N214">
            <v>147</v>
          </cell>
          <cell r="O214">
            <v>71</v>
          </cell>
          <cell r="P214">
            <v>80</v>
          </cell>
        </row>
        <row r="215">
          <cell r="B215" t="str">
            <v>T</v>
          </cell>
          <cell r="C215">
            <v>48220</v>
          </cell>
          <cell r="D215" t="str">
            <v>T70R</v>
          </cell>
          <cell r="E215" t="str">
            <v>70m3 Tank Roof</v>
          </cell>
          <cell r="F215" t="str">
            <v>S</v>
          </cell>
          <cell r="H215">
            <v>518.47</v>
          </cell>
          <cell r="I215">
            <v>0</v>
          </cell>
          <cell r="J215">
            <v>81</v>
          </cell>
          <cell r="K215">
            <v>0.45077699999999998</v>
          </cell>
          <cell r="L215">
            <v>0</v>
          </cell>
          <cell r="M215">
            <v>0</v>
          </cell>
          <cell r="N215">
            <v>139</v>
          </cell>
          <cell r="O215">
            <v>69</v>
          </cell>
          <cell r="P215">
            <v>47</v>
          </cell>
        </row>
        <row r="216">
          <cell r="B216" t="str">
            <v>T</v>
          </cell>
          <cell r="C216">
            <v>48220</v>
          </cell>
          <cell r="D216" t="str">
            <v>T70S</v>
          </cell>
          <cell r="E216" t="str">
            <v>70m3 Tank Steels</v>
          </cell>
          <cell r="F216" t="str">
            <v>S</v>
          </cell>
          <cell r="H216">
            <v>523.31629999999996</v>
          </cell>
          <cell r="I216">
            <v>0</v>
          </cell>
          <cell r="J216">
            <v>360</v>
          </cell>
          <cell r="K216">
            <v>1.3365</v>
          </cell>
          <cell r="L216">
            <v>0</v>
          </cell>
          <cell r="M216">
            <v>0</v>
          </cell>
          <cell r="N216">
            <v>55</v>
          </cell>
          <cell r="O216">
            <v>300</v>
          </cell>
          <cell r="P216">
            <v>81</v>
          </cell>
        </row>
        <row r="217">
          <cell r="B217" t="str">
            <v>T</v>
          </cell>
          <cell r="C217">
            <v>48220</v>
          </cell>
          <cell r="D217" t="str">
            <v>T95L</v>
          </cell>
          <cell r="E217" t="str">
            <v>95m3 Tank Liner &amp; Accessories</v>
          </cell>
          <cell r="F217" t="str">
            <v>S</v>
          </cell>
          <cell r="H217">
            <v>1699.1885</v>
          </cell>
          <cell r="I217">
            <v>0</v>
          </cell>
          <cell r="J217">
            <v>306</v>
          </cell>
          <cell r="K217">
            <v>1.190553</v>
          </cell>
          <cell r="L217">
            <v>0</v>
          </cell>
          <cell r="M217">
            <v>0</v>
          </cell>
          <cell r="N217">
            <v>147</v>
          </cell>
          <cell r="O217">
            <v>91</v>
          </cell>
          <cell r="P217">
            <v>89</v>
          </cell>
        </row>
        <row r="218">
          <cell r="B218" t="str">
            <v>T</v>
          </cell>
          <cell r="C218">
            <v>48220</v>
          </cell>
          <cell r="D218" t="str">
            <v>T95R</v>
          </cell>
          <cell r="E218" t="str">
            <v>95m3 Tank Roof</v>
          </cell>
          <cell r="F218" t="str">
            <v>S</v>
          </cell>
          <cell r="H218">
            <v>531.91</v>
          </cell>
          <cell r="I218">
            <v>0</v>
          </cell>
          <cell r="J218">
            <v>102</v>
          </cell>
          <cell r="K218">
            <v>0.417792</v>
          </cell>
          <cell r="L218">
            <v>0</v>
          </cell>
          <cell r="M218">
            <v>0</v>
          </cell>
          <cell r="N218">
            <v>136</v>
          </cell>
          <cell r="O218">
            <v>64</v>
          </cell>
          <cell r="P218">
            <v>48</v>
          </cell>
        </row>
        <row r="219">
          <cell r="B219" t="str">
            <v>T</v>
          </cell>
          <cell r="C219">
            <v>48220</v>
          </cell>
          <cell r="D219" t="str">
            <v>T95S</v>
          </cell>
          <cell r="E219" t="str">
            <v>95m3 Tank Steels</v>
          </cell>
          <cell r="F219" t="str">
            <v>S</v>
          </cell>
          <cell r="H219">
            <v>593.20000000000005</v>
          </cell>
          <cell r="I219">
            <v>0</v>
          </cell>
          <cell r="J219">
            <v>481</v>
          </cell>
          <cell r="K219">
            <v>1.496556</v>
          </cell>
          <cell r="L219">
            <v>0</v>
          </cell>
          <cell r="M219">
            <v>0</v>
          </cell>
          <cell r="N219">
            <v>298</v>
          </cell>
          <cell r="O219">
            <v>81</v>
          </cell>
          <cell r="P219">
            <v>62</v>
          </cell>
        </row>
        <row r="220">
          <cell r="B220" t="str">
            <v>T</v>
          </cell>
          <cell r="C220">
            <v>48222</v>
          </cell>
          <cell r="D220" t="str">
            <v>TBT10</v>
          </cell>
          <cell r="E220" t="str">
            <v>10m3 Ground Bladder PVC Tank</v>
          </cell>
          <cell r="F220" t="str">
            <v>S</v>
          </cell>
          <cell r="H220">
            <v>675.93389999999999</v>
          </cell>
          <cell r="I220">
            <v>0</v>
          </cell>
          <cell r="J220">
            <v>95</v>
          </cell>
          <cell r="K220">
            <v>0.43874999999999997</v>
          </cell>
          <cell r="L220">
            <v>0</v>
          </cell>
          <cell r="M220">
            <v>0</v>
          </cell>
          <cell r="N220">
            <v>125</v>
          </cell>
          <cell r="O220">
            <v>65</v>
          </cell>
          <cell r="P220">
            <v>54</v>
          </cell>
        </row>
        <row r="221">
          <cell r="B221" t="str">
            <v>T</v>
          </cell>
          <cell r="C221">
            <v>48239</v>
          </cell>
          <cell r="D221" t="str">
            <v>TF</v>
          </cell>
          <cell r="E221" t="str">
            <v>Tank Fittings Kit (needs G3.15 flexible hose)</v>
          </cell>
          <cell r="F221" t="str">
            <v>S</v>
          </cell>
          <cell r="H221">
            <v>347.98</v>
          </cell>
          <cell r="I221">
            <v>0</v>
          </cell>
          <cell r="J221">
            <v>54</v>
          </cell>
          <cell r="K221">
            <v>0.114576</v>
          </cell>
          <cell r="L221">
            <v>0</v>
          </cell>
          <cell r="M221">
            <v>0</v>
          </cell>
          <cell r="N221">
            <v>62</v>
          </cell>
          <cell r="O221">
            <v>42</v>
          </cell>
          <cell r="P221">
            <v>44</v>
          </cell>
        </row>
        <row r="222">
          <cell r="B222" t="str">
            <v>T</v>
          </cell>
          <cell r="C222">
            <v>48220</v>
          </cell>
          <cell r="D222" t="str">
            <v>TMT1</v>
          </cell>
          <cell r="E222" t="str">
            <v>1000L Allibert Tank (Bulk Carrier) 235</v>
          </cell>
          <cell r="F222" t="str">
            <v>N</v>
          </cell>
          <cell r="H222">
            <v>327.60000000000002</v>
          </cell>
          <cell r="I222">
            <v>0</v>
          </cell>
          <cell r="J222">
            <v>180</v>
          </cell>
          <cell r="K222">
            <v>1.9576199999999999</v>
          </cell>
          <cell r="L222">
            <v>0</v>
          </cell>
          <cell r="M222">
            <v>0</v>
          </cell>
          <cell r="N222">
            <v>105</v>
          </cell>
          <cell r="O222">
            <v>158</v>
          </cell>
          <cell r="P222">
            <v>118</v>
          </cell>
        </row>
        <row r="223">
          <cell r="B223" t="str">
            <v>T</v>
          </cell>
          <cell r="C223">
            <v>48220</v>
          </cell>
          <cell r="D223" t="str">
            <v>TMTA</v>
          </cell>
          <cell r="E223" t="str">
            <v>Allibert Tank Adapter</v>
          </cell>
          <cell r="F223" t="str">
            <v>N</v>
          </cell>
          <cell r="H223">
            <v>9</v>
          </cell>
          <cell r="I223">
            <v>0</v>
          </cell>
          <cell r="J223">
            <v>0</v>
          </cell>
          <cell r="K223">
            <v>1.9999999999999999E-6</v>
          </cell>
          <cell r="L223">
            <v>0</v>
          </cell>
          <cell r="M223">
            <v>0</v>
          </cell>
          <cell r="N223">
            <v>2</v>
          </cell>
          <cell r="O223">
            <v>1</v>
          </cell>
          <cell r="P223">
            <v>1</v>
          </cell>
        </row>
        <row r="224">
          <cell r="B224" t="str">
            <v>T</v>
          </cell>
          <cell r="C224">
            <v>48221</v>
          </cell>
          <cell r="D224" t="str">
            <v>TRR30</v>
          </cell>
          <cell r="E224" t="str">
            <v>30m3 Onion PVC Tank</v>
          </cell>
          <cell r="F224" t="str">
            <v>S</v>
          </cell>
          <cell r="H224">
            <v>1682.34</v>
          </cell>
          <cell r="I224">
            <v>0</v>
          </cell>
          <cell r="J224">
            <v>173</v>
          </cell>
          <cell r="K224">
            <v>1.2980799999999999</v>
          </cell>
          <cell r="L224">
            <v>0</v>
          </cell>
          <cell r="M224">
            <v>0</v>
          </cell>
          <cell r="N224">
            <v>95</v>
          </cell>
          <cell r="O224">
            <v>122</v>
          </cell>
          <cell r="P224">
            <v>112</v>
          </cell>
        </row>
        <row r="225">
          <cell r="B225" t="str">
            <v>T</v>
          </cell>
          <cell r="C225">
            <v>48222</v>
          </cell>
          <cell r="D225" t="str">
            <v>TRT6</v>
          </cell>
          <cell r="E225" t="str">
            <v>6m3 Trucking Bladder PVC Tank</v>
          </cell>
          <cell r="F225" t="str">
            <v>S</v>
          </cell>
          <cell r="H225">
            <v>960</v>
          </cell>
          <cell r="I225">
            <v>0</v>
          </cell>
          <cell r="J225">
            <v>90</v>
          </cell>
          <cell r="K225">
            <v>0.462501</v>
          </cell>
          <cell r="L225">
            <v>0</v>
          </cell>
          <cell r="M225">
            <v>0</v>
          </cell>
          <cell r="N225">
            <v>117</v>
          </cell>
          <cell r="O225">
            <v>67</v>
          </cell>
          <cell r="P225">
            <v>59</v>
          </cell>
        </row>
        <row r="226">
          <cell r="B226" t="str">
            <v>T</v>
          </cell>
          <cell r="C226">
            <v>48223</v>
          </cell>
          <cell r="D226" t="str">
            <v>TWC</v>
          </cell>
          <cell r="E226" t="str">
            <v>14 Litre Water Container (Pallet of 200 Units)</v>
          </cell>
          <cell r="F226" t="str">
            <v>S</v>
          </cell>
          <cell r="H226">
            <v>364</v>
          </cell>
          <cell r="I226">
            <v>0</v>
          </cell>
          <cell r="J226">
            <v>196</v>
          </cell>
          <cell r="K226">
            <v>1.32</v>
          </cell>
          <cell r="L226">
            <v>0</v>
          </cell>
          <cell r="M226">
            <v>0</v>
          </cell>
          <cell r="N226">
            <v>120</v>
          </cell>
          <cell r="O226">
            <v>100</v>
          </cell>
          <cell r="P226">
            <v>110</v>
          </cell>
        </row>
        <row r="227">
          <cell r="B227" t="str">
            <v>T</v>
          </cell>
          <cell r="C227">
            <v>48223</v>
          </cell>
          <cell r="D227" t="str">
            <v>TWCT</v>
          </cell>
          <cell r="E227" t="str">
            <v>14 Litre Water Container with Tap (Pallet of 200 Units)</v>
          </cell>
          <cell r="F227" t="str">
            <v>S</v>
          </cell>
          <cell r="H227">
            <v>469</v>
          </cell>
          <cell r="I227">
            <v>0</v>
          </cell>
          <cell r="J227">
            <v>220</v>
          </cell>
          <cell r="K227">
            <v>1.44</v>
          </cell>
          <cell r="L227">
            <v>0</v>
          </cell>
          <cell r="M227">
            <v>0</v>
          </cell>
          <cell r="N227">
            <v>120</v>
          </cell>
          <cell r="O227">
            <v>100</v>
          </cell>
          <cell r="P227">
            <v>120</v>
          </cell>
        </row>
        <row r="228">
          <cell r="B228" t="str">
            <v>V</v>
          </cell>
          <cell r="C228">
            <v>47433</v>
          </cell>
          <cell r="D228" t="str">
            <v>VF</v>
          </cell>
          <cell r="E228" t="str">
            <v>Vehicle Flags</v>
          </cell>
          <cell r="F228" t="str">
            <v>S</v>
          </cell>
          <cell r="H228">
            <v>26.43</v>
          </cell>
          <cell r="I228">
            <v>0</v>
          </cell>
          <cell r="J228">
            <v>0.1</v>
          </cell>
          <cell r="K228">
            <v>9.9999999999999995E-7</v>
          </cell>
          <cell r="L228">
            <v>0</v>
          </cell>
          <cell r="M228">
            <v>0</v>
          </cell>
          <cell r="N228">
            <v>1</v>
          </cell>
          <cell r="O228">
            <v>1</v>
          </cell>
          <cell r="P228">
            <v>1</v>
          </cell>
        </row>
        <row r="229">
          <cell r="B229" t="str">
            <v>V</v>
          </cell>
          <cell r="C229">
            <v>47432</v>
          </cell>
          <cell r="D229" t="str">
            <v>VFA</v>
          </cell>
          <cell r="E229" t="str">
            <v>Vehicle First Aid Kit</v>
          </cell>
          <cell r="F229" t="str">
            <v>S</v>
          </cell>
          <cell r="H229">
            <v>36.630000000000003</v>
          </cell>
          <cell r="I229">
            <v>0</v>
          </cell>
          <cell r="J229">
            <v>1</v>
          </cell>
          <cell r="K229">
            <v>4.2119999999999996E-3</v>
          </cell>
          <cell r="L229">
            <v>0</v>
          </cell>
          <cell r="M229">
            <v>0</v>
          </cell>
          <cell r="N229">
            <v>26</v>
          </cell>
          <cell r="O229">
            <v>18</v>
          </cell>
          <cell r="P229">
            <v>9</v>
          </cell>
        </row>
        <row r="230">
          <cell r="B230" t="str">
            <v>V</v>
          </cell>
          <cell r="C230">
            <v>46102</v>
          </cell>
          <cell r="D230" t="str">
            <v>VHMB</v>
          </cell>
          <cell r="E230" t="str">
            <v>Honda Motorbike for On/Off Road Use</v>
          </cell>
          <cell r="F230" t="str">
            <v>N</v>
          </cell>
          <cell r="H230">
            <v>1810</v>
          </cell>
          <cell r="I230">
            <v>0</v>
          </cell>
          <cell r="J230">
            <v>140</v>
          </cell>
          <cell r="K230">
            <v>0.78959999999999997</v>
          </cell>
          <cell r="L230">
            <v>0</v>
          </cell>
          <cell r="M230">
            <v>0</v>
          </cell>
          <cell r="N230">
            <v>100</v>
          </cell>
          <cell r="O230">
            <v>84</v>
          </cell>
          <cell r="P230">
            <v>94</v>
          </cell>
        </row>
        <row r="231">
          <cell r="B231" t="str">
            <v>V</v>
          </cell>
          <cell r="C231">
            <v>46109</v>
          </cell>
          <cell r="D231" t="str">
            <v>VLB</v>
          </cell>
          <cell r="E231" t="str">
            <v>Vehicle Log Book</v>
          </cell>
          <cell r="F231" t="str">
            <v>S</v>
          </cell>
          <cell r="H231">
            <v>2.7734000000000001</v>
          </cell>
          <cell r="I231">
            <v>0</v>
          </cell>
          <cell r="J231">
            <v>0.1</v>
          </cell>
          <cell r="K231">
            <v>9.9999999999999995E-7</v>
          </cell>
          <cell r="L231">
            <v>0</v>
          </cell>
          <cell r="M231">
            <v>0</v>
          </cell>
          <cell r="N231">
            <v>1</v>
          </cell>
          <cell r="O231">
            <v>1</v>
          </cell>
          <cell r="P231">
            <v>1</v>
          </cell>
        </row>
        <row r="232">
          <cell r="B232" t="str">
            <v>V</v>
          </cell>
          <cell r="C232">
            <v>46104</v>
          </cell>
          <cell r="D232" t="str">
            <v>VLCHT</v>
          </cell>
          <cell r="E232" t="str">
            <v>Standard Toyota Landcruiser Hardtop</v>
          </cell>
          <cell r="F232" t="str">
            <v>N</v>
          </cell>
          <cell r="H232">
            <v>17046</v>
          </cell>
          <cell r="I232">
            <v>0</v>
          </cell>
          <cell r="J232">
            <v>2135</v>
          </cell>
          <cell r="K232">
            <v>17.576000000000001</v>
          </cell>
          <cell r="L232">
            <v>0</v>
          </cell>
          <cell r="M232">
            <v>0</v>
          </cell>
          <cell r="N232">
            <v>500</v>
          </cell>
          <cell r="O232">
            <v>208</v>
          </cell>
          <cell r="P232">
            <v>169</v>
          </cell>
        </row>
        <row r="233">
          <cell r="B233" t="str">
            <v>V</v>
          </cell>
          <cell r="C233">
            <v>46103</v>
          </cell>
          <cell r="D233" t="str">
            <v>VLCPU</v>
          </cell>
          <cell r="E233" t="str">
            <v>Standard Toyota Landcruiser Pickup</v>
          </cell>
          <cell r="F233" t="str">
            <v>N</v>
          </cell>
          <cell r="H233">
            <v>15917</v>
          </cell>
          <cell r="I233">
            <v>0</v>
          </cell>
          <cell r="J233">
            <v>2118</v>
          </cell>
          <cell r="K233">
            <v>15.949712999999999</v>
          </cell>
          <cell r="L233">
            <v>0</v>
          </cell>
          <cell r="M233">
            <v>0</v>
          </cell>
          <cell r="N233">
            <v>489</v>
          </cell>
          <cell r="O233">
            <v>193</v>
          </cell>
          <cell r="P233">
            <v>169</v>
          </cell>
        </row>
        <row r="234">
          <cell r="B234" t="str">
            <v>V</v>
          </cell>
          <cell r="C234">
            <v>46103</v>
          </cell>
          <cell r="D234" t="str">
            <v>VLRPU</v>
          </cell>
          <cell r="E234" t="str">
            <v>Standard Landrover High Capacity Pickup</v>
          </cell>
          <cell r="F234" t="str">
            <v>N</v>
          </cell>
          <cell r="H234">
            <v>13630</v>
          </cell>
          <cell r="I234">
            <v>0</v>
          </cell>
          <cell r="J234">
            <v>1800</v>
          </cell>
          <cell r="K234">
            <v>16.906908000000001</v>
          </cell>
          <cell r="L234">
            <v>0</v>
          </cell>
          <cell r="M234">
            <v>0</v>
          </cell>
          <cell r="N234">
            <v>463</v>
          </cell>
          <cell r="O234">
            <v>204</v>
          </cell>
          <cell r="P234">
            <v>179</v>
          </cell>
        </row>
        <row r="235">
          <cell r="B235" t="str">
            <v>V</v>
          </cell>
          <cell r="C235">
            <v>46103</v>
          </cell>
          <cell r="D235" t="str">
            <v>VLRSA</v>
          </cell>
          <cell r="E235" t="str">
            <v>Land Rover Spares Pack A</v>
          </cell>
          <cell r="F235" t="str">
            <v>N</v>
          </cell>
          <cell r="H235">
            <v>82.88</v>
          </cell>
          <cell r="I235">
            <v>0</v>
          </cell>
          <cell r="J235">
            <v>20</v>
          </cell>
          <cell r="K235">
            <v>0</v>
          </cell>
          <cell r="L235">
            <v>0</v>
          </cell>
          <cell r="M235">
            <v>0</v>
          </cell>
        </row>
        <row r="236">
          <cell r="B236" t="str">
            <v>V</v>
          </cell>
          <cell r="C236">
            <v>46109</v>
          </cell>
          <cell r="D236" t="str">
            <v>VLRSB</v>
          </cell>
          <cell r="E236" t="str">
            <v>Land Rover Spares Pack B</v>
          </cell>
          <cell r="F236" t="str">
            <v>N</v>
          </cell>
          <cell r="H236">
            <v>1214.98</v>
          </cell>
          <cell r="I236">
            <v>0</v>
          </cell>
          <cell r="J236">
            <v>220</v>
          </cell>
          <cell r="K236">
            <v>0.20838400000000001</v>
          </cell>
          <cell r="L236">
            <v>0</v>
          </cell>
          <cell r="M236">
            <v>0</v>
          </cell>
          <cell r="N236">
            <v>74</v>
          </cell>
          <cell r="O236">
            <v>64</v>
          </cell>
          <cell r="P236">
            <v>44</v>
          </cell>
        </row>
        <row r="237">
          <cell r="B237" t="str">
            <v>V</v>
          </cell>
          <cell r="C237">
            <v>46104</v>
          </cell>
          <cell r="D237" t="str">
            <v>VLRSW</v>
          </cell>
          <cell r="E237" t="str">
            <v>Standard Landrover Stationwagon</v>
          </cell>
          <cell r="F237" t="str">
            <v>N</v>
          </cell>
          <cell r="H237">
            <v>14866</v>
          </cell>
          <cell r="I237">
            <v>0</v>
          </cell>
          <cell r="J237">
            <v>1900</v>
          </cell>
          <cell r="K237">
            <v>17.291399999999999</v>
          </cell>
          <cell r="L237">
            <v>0</v>
          </cell>
          <cell r="M237">
            <v>0</v>
          </cell>
          <cell r="N237">
            <v>460</v>
          </cell>
          <cell r="O237">
            <v>210</v>
          </cell>
          <cell r="P237">
            <v>179</v>
          </cell>
        </row>
        <row r="238">
          <cell r="B238" t="str">
            <v>V</v>
          </cell>
          <cell r="C238">
            <v>47433</v>
          </cell>
          <cell r="D238" t="str">
            <v>VOL</v>
          </cell>
          <cell r="E238" t="str">
            <v>Vehicle Sticker Large</v>
          </cell>
          <cell r="F238" t="str">
            <v>S</v>
          </cell>
          <cell r="H238">
            <v>0.76270000000000004</v>
          </cell>
          <cell r="I238">
            <v>0</v>
          </cell>
          <cell r="J238">
            <v>0.1</v>
          </cell>
          <cell r="K238">
            <v>1.1340000000000001E-4</v>
          </cell>
          <cell r="L238">
            <v>0</v>
          </cell>
          <cell r="M238">
            <v>0</v>
          </cell>
          <cell r="N238">
            <v>18</v>
          </cell>
          <cell r="O238">
            <v>63</v>
          </cell>
          <cell r="P238">
            <v>0.1</v>
          </cell>
        </row>
        <row r="239">
          <cell r="B239" t="str">
            <v>V</v>
          </cell>
          <cell r="C239">
            <v>47433</v>
          </cell>
          <cell r="D239" t="str">
            <v>VOS</v>
          </cell>
          <cell r="E239" t="str">
            <v>Vehicle Stickers Small</v>
          </cell>
          <cell r="F239" t="str">
            <v>S</v>
          </cell>
          <cell r="H239">
            <v>0.38</v>
          </cell>
          <cell r="I239">
            <v>0</v>
          </cell>
          <cell r="J239">
            <v>0.1</v>
          </cell>
          <cell r="K239">
            <v>7.9999999999999996E-6</v>
          </cell>
          <cell r="L239">
            <v>0</v>
          </cell>
          <cell r="M239">
            <v>0</v>
          </cell>
          <cell r="N239">
            <v>5</v>
          </cell>
          <cell r="O239">
            <v>16</v>
          </cell>
          <cell r="P239">
            <v>0.1</v>
          </cell>
        </row>
        <row r="240">
          <cell r="B240" t="str">
            <v>V</v>
          </cell>
          <cell r="C240">
            <v>46109</v>
          </cell>
          <cell r="D240" t="str">
            <v>VS</v>
          </cell>
          <cell r="E240" t="str">
            <v>Vehicle Sticker NO GUNS</v>
          </cell>
          <cell r="F240" t="str">
            <v>S</v>
          </cell>
          <cell r="H240">
            <v>1.2</v>
          </cell>
          <cell r="I240">
            <v>0</v>
          </cell>
          <cell r="J240">
            <v>0.1</v>
          </cell>
          <cell r="K240">
            <v>4.0000000000000002E-4</v>
          </cell>
          <cell r="L240">
            <v>0</v>
          </cell>
          <cell r="M240">
            <v>0</v>
          </cell>
          <cell r="N240">
            <v>20</v>
          </cell>
          <cell r="O240">
            <v>20</v>
          </cell>
          <cell r="P240">
            <v>1</v>
          </cell>
        </row>
        <row r="241">
          <cell r="B241" t="str">
            <v>V</v>
          </cell>
          <cell r="C241">
            <v>46109</v>
          </cell>
          <cell r="D241" t="str">
            <v>VT</v>
          </cell>
          <cell r="E241" t="str">
            <v>Vehicle Tool Kit</v>
          </cell>
          <cell r="F241" t="str">
            <v>S</v>
          </cell>
          <cell r="H241">
            <v>230.17</v>
          </cell>
          <cell r="I241">
            <v>0</v>
          </cell>
          <cell r="J241">
            <v>55</v>
          </cell>
          <cell r="K241">
            <v>0.19311600000000001</v>
          </cell>
          <cell r="L241">
            <v>0</v>
          </cell>
          <cell r="M241">
            <v>0</v>
          </cell>
          <cell r="N241">
            <v>133</v>
          </cell>
          <cell r="O241">
            <v>33</v>
          </cell>
          <cell r="P241">
            <v>44</v>
          </cell>
        </row>
        <row r="242">
          <cell r="B242" t="str">
            <v>V</v>
          </cell>
          <cell r="C242">
            <v>46103</v>
          </cell>
          <cell r="D242" t="str">
            <v>VTLCSA</v>
          </cell>
          <cell r="E242" t="str">
            <v>Toyota Land Cruiser (Hard Top) Spares Pack A</v>
          </cell>
          <cell r="F242" t="str">
            <v>N</v>
          </cell>
          <cell r="H242">
            <v>165</v>
          </cell>
          <cell r="I242">
            <v>0</v>
          </cell>
          <cell r="J242">
            <v>20</v>
          </cell>
          <cell r="K242">
            <v>0</v>
          </cell>
          <cell r="L242">
            <v>0</v>
          </cell>
          <cell r="M242">
            <v>0</v>
          </cell>
        </row>
        <row r="243">
          <cell r="B243" t="str">
            <v>V</v>
          </cell>
          <cell r="C243">
            <v>46103</v>
          </cell>
          <cell r="D243" t="str">
            <v>VTLCSB</v>
          </cell>
          <cell r="E243" t="str">
            <v>Toyota Land Cruiser (Hard Top) Spares Pack B</v>
          </cell>
          <cell r="F243" t="str">
            <v>N</v>
          </cell>
          <cell r="H243">
            <v>1000</v>
          </cell>
          <cell r="I243">
            <v>0</v>
          </cell>
          <cell r="J243">
            <v>80</v>
          </cell>
          <cell r="K243">
            <v>0</v>
          </cell>
          <cell r="L243">
            <v>0</v>
          </cell>
          <cell r="M243">
            <v>0</v>
          </cell>
        </row>
        <row r="244">
          <cell r="B244" t="str">
            <v>V</v>
          </cell>
          <cell r="C244">
            <v>46109</v>
          </cell>
          <cell r="D244" t="str">
            <v>VWA</v>
          </cell>
          <cell r="E244" t="str">
            <v>Vehicle Winch Accessories Kit</v>
          </cell>
          <cell r="F244" t="str">
            <v>S</v>
          </cell>
          <cell r="H244">
            <v>104.16</v>
          </cell>
          <cell r="I244">
            <v>0</v>
          </cell>
          <cell r="J244">
            <v>7</v>
          </cell>
          <cell r="K244">
            <v>1.6320000000000001E-2</v>
          </cell>
          <cell r="L244">
            <v>0</v>
          </cell>
          <cell r="M244">
            <v>0</v>
          </cell>
          <cell r="N244">
            <v>34</v>
          </cell>
          <cell r="O244">
            <v>20</v>
          </cell>
          <cell r="P244">
            <v>24</v>
          </cell>
        </row>
        <row r="245">
          <cell r="B245" t="str">
            <v>W</v>
          </cell>
          <cell r="C245">
            <v>48240</v>
          </cell>
          <cell r="D245" t="str">
            <v>WAS</v>
          </cell>
          <cell r="E245" t="str">
            <v>Survey Auger Kit</v>
          </cell>
          <cell r="F245" t="str">
            <v>S</v>
          </cell>
          <cell r="H245">
            <v>2331.06</v>
          </cell>
          <cell r="I245">
            <v>0</v>
          </cell>
          <cell r="J245">
            <v>215</v>
          </cell>
          <cell r="K245">
            <v>0.38400000000000001</v>
          </cell>
          <cell r="L245">
            <v>0</v>
          </cell>
          <cell r="M245">
            <v>0</v>
          </cell>
          <cell r="N245">
            <v>120</v>
          </cell>
          <cell r="O245">
            <v>80</v>
          </cell>
          <cell r="P245">
            <v>40</v>
          </cell>
        </row>
        <row r="246">
          <cell r="B246" t="str">
            <v>W</v>
          </cell>
          <cell r="C246">
            <v>48247</v>
          </cell>
          <cell r="D246" t="str">
            <v>WDHP</v>
          </cell>
          <cell r="E246" t="str">
            <v>Deep Well hand pump</v>
          </cell>
          <cell r="F246" t="str">
            <v>N</v>
          </cell>
          <cell r="H246">
            <v>47.1</v>
          </cell>
          <cell r="I246">
            <v>0</v>
          </cell>
          <cell r="K246">
            <v>0</v>
          </cell>
          <cell r="L246">
            <v>0</v>
          </cell>
          <cell r="M246">
            <v>0</v>
          </cell>
        </row>
        <row r="247">
          <cell r="B247" t="str">
            <v>W</v>
          </cell>
          <cell r="C247">
            <v>47432</v>
          </cell>
          <cell r="D247" t="str">
            <v>WEF</v>
          </cell>
          <cell r="E247" t="str">
            <v>Engineers First Aid Kit</v>
          </cell>
          <cell r="F247" t="str">
            <v>S</v>
          </cell>
          <cell r="H247">
            <v>82.12</v>
          </cell>
          <cell r="I247">
            <v>0</v>
          </cell>
          <cell r="J247">
            <v>6</v>
          </cell>
          <cell r="K247">
            <v>2.6775E-2</v>
          </cell>
          <cell r="L247">
            <v>0</v>
          </cell>
          <cell r="M247">
            <v>0</v>
          </cell>
          <cell r="N247">
            <v>45</v>
          </cell>
          <cell r="O247">
            <v>17</v>
          </cell>
          <cell r="P247">
            <v>35</v>
          </cell>
        </row>
        <row r="248">
          <cell r="B248" t="str">
            <v>W</v>
          </cell>
          <cell r="C248">
            <v>48242</v>
          </cell>
          <cell r="D248" t="str">
            <v>WET</v>
          </cell>
          <cell r="E248" t="str">
            <v>Tool Kit for Well Excavation</v>
          </cell>
          <cell r="F248" t="str">
            <v>S</v>
          </cell>
          <cell r="H248">
            <v>567.5</v>
          </cell>
          <cell r="I248">
            <v>0</v>
          </cell>
          <cell r="J248">
            <v>179</v>
          </cell>
          <cell r="K248">
            <v>0.948708</v>
          </cell>
          <cell r="L248">
            <v>0</v>
          </cell>
          <cell r="M248">
            <v>0</v>
          </cell>
          <cell r="N248">
            <v>146</v>
          </cell>
          <cell r="O248">
            <v>57</v>
          </cell>
          <cell r="P248">
            <v>114</v>
          </cell>
        </row>
        <row r="249">
          <cell r="B249" t="str">
            <v>W</v>
          </cell>
          <cell r="C249">
            <v>48242</v>
          </cell>
          <cell r="D249" t="str">
            <v>WL+P</v>
          </cell>
          <cell r="E249" t="str">
            <v>Hand Dug Well Liner</v>
          </cell>
          <cell r="F249" t="str">
            <v>S</v>
          </cell>
          <cell r="H249">
            <v>965.22</v>
          </cell>
          <cell r="I249">
            <v>0</v>
          </cell>
          <cell r="J249">
            <v>1089</v>
          </cell>
          <cell r="K249">
            <v>1.505952</v>
          </cell>
          <cell r="L249">
            <v>0</v>
          </cell>
          <cell r="M249">
            <v>0</v>
          </cell>
          <cell r="N249">
            <v>166</v>
          </cell>
          <cell r="O249">
            <v>84</v>
          </cell>
          <cell r="P249">
            <v>108</v>
          </cell>
        </row>
        <row r="250">
          <cell r="B250" t="str">
            <v>W</v>
          </cell>
          <cell r="C250">
            <v>48243</v>
          </cell>
          <cell r="D250" t="str">
            <v>WM+P</v>
          </cell>
          <cell r="E250" t="str">
            <v>Well Mould for non + Perforated Concrete Rings</v>
          </cell>
          <cell r="F250" t="str">
            <v>S</v>
          </cell>
          <cell r="H250">
            <v>1315.58</v>
          </cell>
          <cell r="I250">
            <v>0</v>
          </cell>
          <cell r="J250">
            <v>451</v>
          </cell>
          <cell r="K250">
            <v>1.1414759999999999</v>
          </cell>
          <cell r="L250">
            <v>0</v>
          </cell>
          <cell r="M250">
            <v>0</v>
          </cell>
          <cell r="N250">
            <v>127</v>
          </cell>
          <cell r="O250">
            <v>107</v>
          </cell>
          <cell r="P250">
            <v>84</v>
          </cell>
        </row>
        <row r="251">
          <cell r="B251" t="str">
            <v>W</v>
          </cell>
          <cell r="C251">
            <v>48249</v>
          </cell>
          <cell r="D251" t="str">
            <v>WPCS</v>
          </cell>
          <cell r="E251" t="str">
            <v>Compressor service Overall kit</v>
          </cell>
          <cell r="F251" t="str">
            <v>N</v>
          </cell>
          <cell r="H251">
            <v>43.25</v>
          </cell>
          <cell r="I251">
            <v>0</v>
          </cell>
          <cell r="J251">
            <v>1.5</v>
          </cell>
          <cell r="K251">
            <v>5.3999999999999999E-2</v>
          </cell>
          <cell r="L251">
            <v>0</v>
          </cell>
          <cell r="M251">
            <v>0</v>
          </cell>
          <cell r="N251">
            <v>30</v>
          </cell>
          <cell r="O251">
            <v>60</v>
          </cell>
          <cell r="P251">
            <v>30</v>
          </cell>
        </row>
        <row r="252">
          <cell r="B252" t="str">
            <v>W</v>
          </cell>
          <cell r="C252">
            <v>48241</v>
          </cell>
          <cell r="D252" t="str">
            <v>WPCT</v>
          </cell>
          <cell r="E252" t="str">
            <v>Compressor air tools kit</v>
          </cell>
          <cell r="F252" t="str">
            <v>N</v>
          </cell>
          <cell r="I252">
            <v>0</v>
          </cell>
          <cell r="J252">
            <v>200</v>
          </cell>
          <cell r="K252">
            <v>0</v>
          </cell>
          <cell r="L252">
            <v>0</v>
          </cell>
          <cell r="M252">
            <v>0</v>
          </cell>
        </row>
        <row r="253">
          <cell r="B253" t="str">
            <v>W</v>
          </cell>
          <cell r="C253">
            <v>48245</v>
          </cell>
          <cell r="D253" t="str">
            <v>WSDP</v>
          </cell>
          <cell r="E253" t="str">
            <v>Submersible Electrical Dewatering Pump With Gene</v>
          </cell>
          <cell r="F253" t="str">
            <v>S</v>
          </cell>
          <cell r="H253">
            <v>2922</v>
          </cell>
          <cell r="I253">
            <v>0</v>
          </cell>
          <cell r="J253">
            <v>210</v>
          </cell>
          <cell r="K253">
            <v>0.82566399999999995</v>
          </cell>
          <cell r="L253">
            <v>0</v>
          </cell>
          <cell r="M253">
            <v>0</v>
          </cell>
          <cell r="N253">
            <v>112</v>
          </cell>
          <cell r="O253">
            <v>76</v>
          </cell>
          <cell r="P253">
            <v>97</v>
          </cell>
        </row>
        <row r="254">
          <cell r="B254" t="str">
            <v>W</v>
          </cell>
          <cell r="C254">
            <v>48248</v>
          </cell>
          <cell r="D254" t="str">
            <v>WSHP</v>
          </cell>
          <cell r="E254" t="str">
            <v>Shallow Well hand Pump (for well 12 m Maximum)</v>
          </cell>
          <cell r="F254" t="str">
            <v>N</v>
          </cell>
          <cell r="I254">
            <v>0</v>
          </cell>
          <cell r="K254">
            <v>0</v>
          </cell>
          <cell r="L254">
            <v>0</v>
          </cell>
          <cell r="M254">
            <v>0</v>
          </cell>
        </row>
        <row r="255">
          <cell r="B255" t="str">
            <v>W</v>
          </cell>
          <cell r="C255">
            <v>48246</v>
          </cell>
          <cell r="D255" t="str">
            <v>WT6</v>
          </cell>
          <cell r="E255" t="str">
            <v>Well Tripod Kit</v>
          </cell>
          <cell r="F255" t="str">
            <v>S</v>
          </cell>
          <cell r="H255">
            <v>2291.3200000000002</v>
          </cell>
          <cell r="I255">
            <v>0</v>
          </cell>
          <cell r="J255">
            <v>485</v>
          </cell>
          <cell r="K255">
            <v>1.3440000000000001</v>
          </cell>
          <cell r="L255">
            <v>0</v>
          </cell>
          <cell r="M255">
            <v>0</v>
          </cell>
          <cell r="N255">
            <v>280</v>
          </cell>
          <cell r="O255">
            <v>80</v>
          </cell>
          <cell r="P255">
            <v>60</v>
          </cell>
        </row>
        <row r="256">
          <cell r="B256" t="str">
            <v>X</v>
          </cell>
          <cell r="C256">
            <v>48004</v>
          </cell>
          <cell r="D256" t="str">
            <v>XBN</v>
          </cell>
          <cell r="E256" t="str">
            <v>Bale of 100 Impregnated Bednets</v>
          </cell>
          <cell r="F256" t="str">
            <v>S</v>
          </cell>
          <cell r="H256">
            <v>294.63</v>
          </cell>
          <cell r="I256">
            <v>0</v>
          </cell>
          <cell r="J256">
            <v>39</v>
          </cell>
          <cell r="K256">
            <v>0.128</v>
          </cell>
          <cell r="L256">
            <v>0</v>
          </cell>
          <cell r="M256">
            <v>0</v>
          </cell>
          <cell r="N256">
            <v>40</v>
          </cell>
          <cell r="O256">
            <v>40</v>
          </cell>
          <cell r="P256">
            <v>80</v>
          </cell>
        </row>
        <row r="257">
          <cell r="B257" t="str">
            <v>X</v>
          </cell>
          <cell r="C257">
            <v>48005</v>
          </cell>
          <cell r="D257" t="str">
            <v>XFT</v>
          </cell>
          <cell r="E257" t="str">
            <v>Fly Trap (boxes of 50)</v>
          </cell>
          <cell r="F257" t="str">
            <v>S</v>
          </cell>
          <cell r="H257">
            <v>90.5</v>
          </cell>
          <cell r="I257">
            <v>0</v>
          </cell>
          <cell r="J257">
            <v>0</v>
          </cell>
          <cell r="K257">
            <v>0.02</v>
          </cell>
          <cell r="L257">
            <v>0</v>
          </cell>
          <cell r="M257">
            <v>0</v>
          </cell>
          <cell r="N257">
            <v>20</v>
          </cell>
          <cell r="O257">
            <v>50</v>
          </cell>
          <cell r="P257">
            <v>20</v>
          </cell>
        </row>
        <row r="258">
          <cell r="B258" t="str">
            <v>X</v>
          </cell>
          <cell r="C258">
            <v>48004</v>
          </cell>
          <cell r="D258" t="str">
            <v>XI1</v>
          </cell>
          <cell r="E258" t="str">
            <v>Insecticide for Bednet Impregnaton (Delthamethrin)</v>
          </cell>
          <cell r="F258" t="str">
            <v>N</v>
          </cell>
          <cell r="I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B259" t="str">
            <v>X</v>
          </cell>
          <cell r="C259">
            <v>48004</v>
          </cell>
          <cell r="D259" t="str">
            <v>XI3</v>
          </cell>
          <cell r="E259" t="str">
            <v>Insecticide for bednet impregnation Lambda-Cyhalothrin</v>
          </cell>
          <cell r="F259" t="str">
            <v>N</v>
          </cell>
          <cell r="H259">
            <v>380</v>
          </cell>
          <cell r="I259">
            <v>0</v>
          </cell>
          <cell r="J259">
            <v>10</v>
          </cell>
          <cell r="K259">
            <v>2.7E-2</v>
          </cell>
          <cell r="L259">
            <v>0</v>
          </cell>
          <cell r="M259">
            <v>0</v>
          </cell>
          <cell r="N259">
            <v>30</v>
          </cell>
          <cell r="O259">
            <v>30</v>
          </cell>
          <cell r="P259">
            <v>30</v>
          </cell>
        </row>
        <row r="260">
          <cell r="B260" t="str">
            <v>X</v>
          </cell>
          <cell r="C260">
            <v>48005</v>
          </cell>
          <cell r="D260" t="str">
            <v>XRB</v>
          </cell>
          <cell r="E260" t="str">
            <v>25 rubbish disposal bags (1m3) for 2500 people</v>
          </cell>
          <cell r="F260" t="str">
            <v>S</v>
          </cell>
          <cell r="H260">
            <v>123.75</v>
          </cell>
          <cell r="I260">
            <v>0</v>
          </cell>
          <cell r="J260">
            <v>30</v>
          </cell>
          <cell r="K260">
            <v>1.2237499999999999</v>
          </cell>
          <cell r="L260">
            <v>0</v>
          </cell>
          <cell r="M260">
            <v>0</v>
          </cell>
          <cell r="N260">
            <v>89</v>
          </cell>
          <cell r="O260">
            <v>125</v>
          </cell>
          <cell r="P260">
            <v>110</v>
          </cell>
        </row>
        <row r="261">
          <cell r="B261" t="str">
            <v>X</v>
          </cell>
          <cell r="C261">
            <v>48005</v>
          </cell>
          <cell r="D261" t="str">
            <v>XS</v>
          </cell>
          <cell r="E261" t="str">
            <v>Insecticide Sprayer</v>
          </cell>
          <cell r="F261" t="str">
            <v>N</v>
          </cell>
          <cell r="H261">
            <v>66</v>
          </cell>
          <cell r="I261">
            <v>0</v>
          </cell>
          <cell r="J261">
            <v>6</v>
          </cell>
          <cell r="K261">
            <v>4.3091999999999998E-2</v>
          </cell>
          <cell r="L261">
            <v>0</v>
          </cell>
          <cell r="M261">
            <v>0</v>
          </cell>
          <cell r="N261">
            <v>42</v>
          </cell>
          <cell r="O261">
            <v>18</v>
          </cell>
          <cell r="P261">
            <v>57</v>
          </cell>
        </row>
        <row r="262">
          <cell r="B262" t="str">
            <v>X</v>
          </cell>
          <cell r="C262">
            <v>48005</v>
          </cell>
          <cell r="D262" t="str">
            <v>XSM</v>
          </cell>
          <cell r="E262" t="str">
            <v>Insecticide Sprayer</v>
          </cell>
          <cell r="F262" t="str">
            <v>N</v>
          </cell>
          <cell r="H262">
            <v>264</v>
          </cell>
          <cell r="I262">
            <v>0</v>
          </cell>
          <cell r="J262">
            <v>5</v>
          </cell>
          <cell r="K262">
            <v>3.024E-2</v>
          </cell>
          <cell r="L262">
            <v>0</v>
          </cell>
          <cell r="M262">
            <v>0</v>
          </cell>
          <cell r="N262">
            <v>21</v>
          </cell>
          <cell r="O262">
            <v>20</v>
          </cell>
          <cell r="P262">
            <v>72</v>
          </cell>
        </row>
        <row r="263">
          <cell r="B263" t="str">
            <v>X</v>
          </cell>
          <cell r="C263">
            <v>48005</v>
          </cell>
          <cell r="D263" t="str">
            <v>XSO</v>
          </cell>
          <cell r="E263" t="str">
            <v xml:space="preserve">Vector/Chemical SafetyOutfit </v>
          </cell>
          <cell r="F263" t="str">
            <v>N</v>
          </cell>
          <cell r="H263">
            <v>39.840000000000003</v>
          </cell>
          <cell r="I263">
            <v>0</v>
          </cell>
          <cell r="J263">
            <v>6</v>
          </cell>
          <cell r="K263">
            <v>1.2122000000000001E-2</v>
          </cell>
          <cell r="L263">
            <v>0</v>
          </cell>
          <cell r="M263">
            <v>0</v>
          </cell>
          <cell r="N263">
            <v>38</v>
          </cell>
          <cell r="O263">
            <v>29</v>
          </cell>
          <cell r="P263">
            <v>11</v>
          </cell>
        </row>
        <row r="264">
          <cell r="B264" t="str">
            <v>?</v>
          </cell>
          <cell r="E264" t="str">
            <v>90mm mdpe tube 8bar in 6m lengths</v>
          </cell>
          <cell r="G264">
            <v>50</v>
          </cell>
          <cell r="I264">
            <v>0</v>
          </cell>
          <cell r="K264">
            <v>0</v>
          </cell>
          <cell r="L264">
            <v>0</v>
          </cell>
          <cell r="M264">
            <v>0</v>
          </cell>
        </row>
        <row r="265">
          <cell r="E265" t="str">
            <v>Flow meter 1"</v>
          </cell>
          <cell r="G265">
            <v>1</v>
          </cell>
          <cell r="I265">
            <v>0</v>
          </cell>
          <cell r="L265">
            <v>0</v>
          </cell>
        </row>
        <row r="266">
          <cell r="E266" t="str">
            <v>Flow meter 4"</v>
          </cell>
          <cell r="G266">
            <v>5</v>
          </cell>
        </row>
        <row r="267">
          <cell r="B267" t="str">
            <v>?</v>
          </cell>
          <cell r="E267" t="str">
            <v>Cumulative flow meter 4" flanged with flanges</v>
          </cell>
          <cell r="G267">
            <v>5</v>
          </cell>
          <cell r="H267">
            <v>400</v>
          </cell>
          <cell r="I267">
            <v>2000</v>
          </cell>
          <cell r="K267">
            <v>0</v>
          </cell>
          <cell r="L267">
            <v>0</v>
          </cell>
          <cell r="M267">
            <v>0</v>
          </cell>
        </row>
        <row r="268">
          <cell r="B268" t="str">
            <v>?</v>
          </cell>
          <cell r="E268" t="str">
            <v>Grundfos SP14A-25 4" borehole pumps</v>
          </cell>
          <cell r="G268">
            <v>5</v>
          </cell>
          <cell r="H268">
            <v>2415</v>
          </cell>
          <cell r="I268">
            <v>12075</v>
          </cell>
          <cell r="J268">
            <v>200</v>
          </cell>
          <cell r="K268">
            <v>0.3</v>
          </cell>
          <cell r="L268">
            <v>1000</v>
          </cell>
          <cell r="M268">
            <v>1.5</v>
          </cell>
        </row>
        <row r="269">
          <cell r="B269" t="str">
            <v>?</v>
          </cell>
          <cell r="E269" t="str">
            <v xml:space="preserve">P4H PSLI </v>
          </cell>
          <cell r="G269">
            <v>2</v>
          </cell>
          <cell r="I269">
            <v>0</v>
          </cell>
          <cell r="K269">
            <v>0</v>
          </cell>
          <cell r="L269">
            <v>0</v>
          </cell>
          <cell r="M269">
            <v>0</v>
          </cell>
        </row>
        <row r="270">
          <cell r="B270" t="str">
            <v>?</v>
          </cell>
          <cell r="E270" t="str">
            <v>45 kVA generators 3 phase with Perkins engines or equivalent</v>
          </cell>
          <cell r="G270">
            <v>3</v>
          </cell>
          <cell r="H270">
            <v>6000</v>
          </cell>
          <cell r="I270">
            <v>18000</v>
          </cell>
          <cell r="J270">
            <v>2000</v>
          </cell>
          <cell r="K270">
            <v>4</v>
          </cell>
          <cell r="L270">
            <v>6000</v>
          </cell>
          <cell r="M270">
            <v>12</v>
          </cell>
        </row>
        <row r="271">
          <cell r="B271" t="str">
            <v>?</v>
          </cell>
          <cell r="E271" t="str">
            <v xml:space="preserve">Control panels for SP14A-25 pumps </v>
          </cell>
          <cell r="G271">
            <v>3</v>
          </cell>
          <cell r="H271">
            <v>1000</v>
          </cell>
          <cell r="I271">
            <v>3000</v>
          </cell>
          <cell r="K271">
            <v>0</v>
          </cell>
          <cell r="L271">
            <v>0</v>
          </cell>
          <cell r="M271">
            <v>0</v>
          </cell>
        </row>
        <row r="272">
          <cell r="B272" t="str">
            <v>?</v>
          </cell>
          <cell r="E272" t="str">
            <v>Electrical dippers 100m</v>
          </cell>
          <cell r="G272">
            <v>3</v>
          </cell>
          <cell r="H272">
            <v>200</v>
          </cell>
          <cell r="I272">
            <v>600</v>
          </cell>
          <cell r="K272">
            <v>0</v>
          </cell>
          <cell r="L272">
            <v>0</v>
          </cell>
          <cell r="M272">
            <v>0</v>
          </cell>
        </row>
        <row r="273">
          <cell r="B273" t="str">
            <v>?</v>
          </cell>
          <cell r="E273" t="str">
            <v>Cumulative flow meter 2" flanged with 2" BSPF flanges</v>
          </cell>
          <cell r="G273">
            <v>5</v>
          </cell>
          <cell r="H273">
            <v>200</v>
          </cell>
          <cell r="I273">
            <v>1000</v>
          </cell>
          <cell r="K273">
            <v>0</v>
          </cell>
          <cell r="L273">
            <v>0</v>
          </cell>
          <cell r="M273">
            <v>0</v>
          </cell>
        </row>
        <row r="274">
          <cell r="B274" t="str">
            <v>?</v>
          </cell>
          <cell r="E274" t="str">
            <v>Armoured cable 4 core 6mm diameter 600m</v>
          </cell>
          <cell r="G274">
            <v>1</v>
          </cell>
          <cell r="H274">
            <v>2000</v>
          </cell>
          <cell r="I274">
            <v>2000</v>
          </cell>
          <cell r="J274">
            <v>0.5</v>
          </cell>
          <cell r="K274">
            <v>0.5</v>
          </cell>
          <cell r="L274">
            <v>0.5</v>
          </cell>
          <cell r="M274">
            <v>0.5</v>
          </cell>
        </row>
        <row r="275">
          <cell r="B275" t="str">
            <v>?</v>
          </cell>
          <cell r="E275" t="str">
            <v>Armoured cable 4 core 4mm diameter 300</v>
          </cell>
          <cell r="G275">
            <v>1</v>
          </cell>
          <cell r="H275">
            <v>1000</v>
          </cell>
          <cell r="I275">
            <v>1000</v>
          </cell>
          <cell r="J275">
            <v>0.2</v>
          </cell>
          <cell r="K275">
            <v>0.3</v>
          </cell>
          <cell r="L275">
            <v>0.2</v>
          </cell>
          <cell r="M275">
            <v>0.3</v>
          </cell>
        </row>
        <row r="276">
          <cell r="E276" t="str">
            <v>GRAND TOTAL</v>
          </cell>
          <cell r="I276">
            <v>56633.517599999999</v>
          </cell>
          <cell r="L276">
            <v>10294.900000000001</v>
          </cell>
          <cell r="M276">
            <v>32.825304000000003</v>
          </cell>
        </row>
      </sheetData>
      <sheetData sheetId="3">
        <row r="2">
          <cell r="B2" t="str">
            <v>Cat</v>
          </cell>
          <cell r="C2" t="str">
            <v>Account Code</v>
          </cell>
          <cell r="D2" t="str">
            <v>Code</v>
          </cell>
          <cell r="E2" t="str">
            <v>Description</v>
          </cell>
          <cell r="F2" t="str">
            <v>type</v>
          </cell>
          <cell r="G2" t="str">
            <v>Qty</v>
          </cell>
          <cell r="H2" t="str">
            <v>U Cost (£)</v>
          </cell>
          <cell r="I2" t="str">
            <v>T Cost (£)</v>
          </cell>
          <cell r="J2" t="str">
            <v>U Weight (kg)</v>
          </cell>
          <cell r="K2" t="str">
            <v>U Volume m3</v>
          </cell>
          <cell r="L2" t="str">
            <v>T Weight (kg)</v>
          </cell>
          <cell r="M2" t="str">
            <v>T Volume m3</v>
          </cell>
          <cell r="N2" t="str">
            <v>U Length</v>
          </cell>
          <cell r="O2" t="str">
            <v>U Width</v>
          </cell>
          <cell r="P2" t="str">
            <v>U Height</v>
          </cell>
        </row>
        <row r="3">
          <cell r="B3" t="str">
            <v>A</v>
          </cell>
          <cell r="C3">
            <v>47412</v>
          </cell>
          <cell r="D3" t="str">
            <v>AB</v>
          </cell>
          <cell r="E3" t="str">
            <v>Books and Manuals</v>
          </cell>
          <cell r="F3" t="str">
            <v>S</v>
          </cell>
          <cell r="H3">
            <v>202.97</v>
          </cell>
          <cell r="I3">
            <v>0</v>
          </cell>
          <cell r="J3">
            <v>15</v>
          </cell>
          <cell r="K3">
            <v>4.8384000000000003E-2</v>
          </cell>
          <cell r="L3">
            <v>0</v>
          </cell>
          <cell r="M3">
            <v>0</v>
          </cell>
          <cell r="N3">
            <v>48</v>
          </cell>
          <cell r="O3">
            <v>48</v>
          </cell>
          <cell r="P3">
            <v>21</v>
          </cell>
        </row>
        <row r="4">
          <cell r="B4" t="str">
            <v>A</v>
          </cell>
          <cell r="C4">
            <v>45549</v>
          </cell>
          <cell r="D4" t="str">
            <v>ABG</v>
          </cell>
          <cell r="E4" t="str">
            <v>Carrying Bag*</v>
          </cell>
          <cell r="F4" t="str">
            <v>S</v>
          </cell>
          <cell r="H4">
            <v>4.96</v>
          </cell>
          <cell r="I4">
            <v>0</v>
          </cell>
          <cell r="J4">
            <v>0.5</v>
          </cell>
          <cell r="K4">
            <v>1.8810000000000001E-3</v>
          </cell>
          <cell r="L4">
            <v>0</v>
          </cell>
          <cell r="M4">
            <v>0</v>
          </cell>
          <cell r="N4">
            <v>33</v>
          </cell>
          <cell r="O4">
            <v>19</v>
          </cell>
          <cell r="P4">
            <v>3</v>
          </cell>
        </row>
        <row r="5">
          <cell r="B5" t="str">
            <v>A</v>
          </cell>
          <cell r="C5">
            <v>45509</v>
          </cell>
          <cell r="D5" t="str">
            <v>AC</v>
          </cell>
          <cell r="E5" t="str">
            <v>Catering Equipment for Six People</v>
          </cell>
          <cell r="F5" t="str">
            <v>S</v>
          </cell>
          <cell r="H5">
            <v>1786.9</v>
          </cell>
          <cell r="I5">
            <v>0</v>
          </cell>
          <cell r="J5">
            <v>183</v>
          </cell>
          <cell r="K5">
            <v>1.3212600000000001</v>
          </cell>
          <cell r="L5">
            <v>0</v>
          </cell>
          <cell r="M5">
            <v>0</v>
          </cell>
          <cell r="N5">
            <v>122</v>
          </cell>
          <cell r="O5">
            <v>95</v>
          </cell>
          <cell r="P5">
            <v>114</v>
          </cell>
        </row>
        <row r="6">
          <cell r="B6" t="str">
            <v>A</v>
          </cell>
          <cell r="C6">
            <v>45509</v>
          </cell>
          <cell r="D6" t="str">
            <v>ACB</v>
          </cell>
          <cell r="E6" t="str">
            <v>Camp Bed</v>
          </cell>
          <cell r="F6" t="str">
            <v>S</v>
          </cell>
          <cell r="H6">
            <v>32.880000000000003</v>
          </cell>
          <cell r="I6">
            <v>0</v>
          </cell>
          <cell r="J6">
            <v>5</v>
          </cell>
          <cell r="K6">
            <v>1.0200000000000001E-2</v>
          </cell>
          <cell r="L6">
            <v>0</v>
          </cell>
          <cell r="M6">
            <v>0</v>
          </cell>
          <cell r="N6">
            <v>102</v>
          </cell>
          <cell r="O6">
            <v>10</v>
          </cell>
          <cell r="P6">
            <v>10</v>
          </cell>
        </row>
        <row r="7">
          <cell r="B7" t="str">
            <v>A</v>
          </cell>
          <cell r="C7">
            <v>46209</v>
          </cell>
          <cell r="D7" t="str">
            <v>ADC</v>
          </cell>
          <cell r="E7" t="str">
            <v>Digital Camera Kit*</v>
          </cell>
          <cell r="F7" t="str">
            <v>S</v>
          </cell>
          <cell r="H7">
            <v>283.83</v>
          </cell>
          <cell r="I7">
            <v>0</v>
          </cell>
          <cell r="J7">
            <v>2.5</v>
          </cell>
          <cell r="K7">
            <v>5.1000000000000004E-3</v>
          </cell>
          <cell r="L7">
            <v>0</v>
          </cell>
          <cell r="M7">
            <v>0</v>
          </cell>
          <cell r="N7">
            <v>20</v>
          </cell>
          <cell r="O7">
            <v>17</v>
          </cell>
          <cell r="P7">
            <v>15</v>
          </cell>
        </row>
        <row r="8">
          <cell r="B8" t="str">
            <v>A</v>
          </cell>
          <cell r="C8">
            <v>47430</v>
          </cell>
          <cell r="D8" t="str">
            <v>AFC</v>
          </cell>
          <cell r="E8" t="str">
            <v>Oxfam Petty Cash Vouchers*</v>
          </cell>
          <cell r="F8" t="str">
            <v>S</v>
          </cell>
          <cell r="H8">
            <v>0.45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B9" t="str">
            <v>A</v>
          </cell>
          <cell r="C9">
            <v>47430</v>
          </cell>
          <cell r="D9" t="str">
            <v>AFP</v>
          </cell>
          <cell r="E9" t="str">
            <v>Oxfam Payment Vouchers*</v>
          </cell>
          <cell r="F9" t="str">
            <v>S</v>
          </cell>
          <cell r="H9">
            <v>2.8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B10" t="str">
            <v>A</v>
          </cell>
          <cell r="C10">
            <v>47430</v>
          </cell>
          <cell r="D10" t="str">
            <v>AFR</v>
          </cell>
          <cell r="E10" t="str">
            <v>Oxfam Receipt Vouchers*</v>
          </cell>
          <cell r="F10" t="str">
            <v>S</v>
          </cell>
          <cell r="H10">
            <v>2.8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B11" t="str">
            <v>A</v>
          </cell>
          <cell r="C11">
            <v>46203</v>
          </cell>
          <cell r="D11" t="str">
            <v>ALP</v>
          </cell>
          <cell r="E11" t="str">
            <v>Laptop Computer Kit</v>
          </cell>
          <cell r="F11" t="str">
            <v>S</v>
          </cell>
          <cell r="H11">
            <v>1044.51</v>
          </cell>
          <cell r="I11">
            <v>0</v>
          </cell>
          <cell r="J11">
            <v>8</v>
          </cell>
          <cell r="K11">
            <v>0.108241</v>
          </cell>
          <cell r="L11">
            <v>0</v>
          </cell>
          <cell r="M11">
            <v>0</v>
          </cell>
          <cell r="N11">
            <v>47</v>
          </cell>
          <cell r="O11">
            <v>47</v>
          </cell>
          <cell r="P11">
            <v>49</v>
          </cell>
        </row>
        <row r="12">
          <cell r="B12" t="str">
            <v>A</v>
          </cell>
          <cell r="C12">
            <v>46059</v>
          </cell>
          <cell r="D12" t="str">
            <v>ALT</v>
          </cell>
          <cell r="E12" t="str">
            <v>Large Living Tent</v>
          </cell>
          <cell r="F12" t="str">
            <v>S</v>
          </cell>
          <cell r="G12">
            <v>2</v>
          </cell>
          <cell r="H12">
            <v>662.41</v>
          </cell>
          <cell r="I12">
            <v>1324.82</v>
          </cell>
          <cell r="J12">
            <v>130</v>
          </cell>
          <cell r="K12">
            <v>0.45171</v>
          </cell>
          <cell r="L12">
            <v>260</v>
          </cell>
          <cell r="M12">
            <v>0.90342</v>
          </cell>
          <cell r="N12">
            <v>239</v>
          </cell>
          <cell r="O12">
            <v>54</v>
          </cell>
          <cell r="P12">
            <v>35</v>
          </cell>
        </row>
        <row r="13">
          <cell r="B13" t="str">
            <v>A</v>
          </cell>
          <cell r="C13">
            <v>45549</v>
          </cell>
          <cell r="D13" t="str">
            <v>AMB</v>
          </cell>
          <cell r="E13" t="str">
            <v>Money Belt*</v>
          </cell>
          <cell r="F13" t="str">
            <v>S</v>
          </cell>
          <cell r="H13">
            <v>3.99</v>
          </cell>
          <cell r="I13">
            <v>0</v>
          </cell>
          <cell r="J13">
            <v>0.1</v>
          </cell>
          <cell r="K13">
            <v>2.52E-4</v>
          </cell>
          <cell r="L13">
            <v>0</v>
          </cell>
          <cell r="M13">
            <v>0</v>
          </cell>
          <cell r="N13">
            <v>6</v>
          </cell>
          <cell r="O13">
            <v>14</v>
          </cell>
          <cell r="P13">
            <v>3</v>
          </cell>
        </row>
        <row r="14">
          <cell r="B14" t="str">
            <v>A</v>
          </cell>
          <cell r="C14">
            <v>48004</v>
          </cell>
          <cell r="D14" t="str">
            <v>AND</v>
          </cell>
          <cell r="E14" t="str">
            <v>Double Mosquito Net*</v>
          </cell>
          <cell r="F14" t="str">
            <v>S</v>
          </cell>
          <cell r="H14">
            <v>40.718200000000003</v>
          </cell>
          <cell r="I14">
            <v>0</v>
          </cell>
          <cell r="J14">
            <v>2</v>
          </cell>
          <cell r="K14">
            <v>4.2560000000000002E-3</v>
          </cell>
          <cell r="L14">
            <v>0</v>
          </cell>
          <cell r="M14">
            <v>0</v>
          </cell>
          <cell r="N14">
            <v>38</v>
          </cell>
          <cell r="O14">
            <v>28</v>
          </cell>
          <cell r="P14">
            <v>4</v>
          </cell>
        </row>
        <row r="15">
          <cell r="B15" t="str">
            <v>A</v>
          </cell>
          <cell r="C15">
            <v>48004</v>
          </cell>
          <cell r="D15" t="str">
            <v>ANR</v>
          </cell>
          <cell r="E15" t="str">
            <v>Mosquito Net Reimpregnation Kit*</v>
          </cell>
          <cell r="F15" t="str">
            <v>S</v>
          </cell>
          <cell r="H15">
            <v>4.5</v>
          </cell>
          <cell r="I15">
            <v>0</v>
          </cell>
          <cell r="J15">
            <v>1</v>
          </cell>
          <cell r="K15">
            <v>2.9999999999999997E-4</v>
          </cell>
          <cell r="L15">
            <v>0</v>
          </cell>
          <cell r="M15">
            <v>0</v>
          </cell>
          <cell r="N15">
            <v>12</v>
          </cell>
          <cell r="O15">
            <v>5</v>
          </cell>
          <cell r="P15">
            <v>5</v>
          </cell>
        </row>
        <row r="16">
          <cell r="B16" t="str">
            <v>A</v>
          </cell>
          <cell r="C16">
            <v>47433</v>
          </cell>
          <cell r="D16" t="str">
            <v>AOS1</v>
          </cell>
          <cell r="E16" t="str">
            <v>Oxfam T-Shirt Size Large*</v>
          </cell>
          <cell r="F16" t="str">
            <v>S</v>
          </cell>
          <cell r="H16">
            <v>3.68</v>
          </cell>
          <cell r="I16">
            <v>0</v>
          </cell>
          <cell r="J16">
            <v>0.2</v>
          </cell>
          <cell r="K16">
            <v>1.2E-4</v>
          </cell>
          <cell r="L16">
            <v>0</v>
          </cell>
          <cell r="M16">
            <v>0</v>
          </cell>
          <cell r="N16">
            <v>12</v>
          </cell>
          <cell r="O16">
            <v>10</v>
          </cell>
          <cell r="P16">
            <v>1</v>
          </cell>
        </row>
        <row r="17">
          <cell r="B17" t="str">
            <v>A</v>
          </cell>
          <cell r="C17">
            <v>47433</v>
          </cell>
          <cell r="D17" t="str">
            <v>AOS2</v>
          </cell>
          <cell r="E17" t="str">
            <v>Oxfam T-Shirt X-Large*</v>
          </cell>
          <cell r="F17" t="str">
            <v>S</v>
          </cell>
          <cell r="H17">
            <v>3.25</v>
          </cell>
          <cell r="I17">
            <v>0</v>
          </cell>
          <cell r="J17">
            <v>0.2</v>
          </cell>
          <cell r="K17">
            <v>1.2E-4</v>
          </cell>
          <cell r="L17">
            <v>0</v>
          </cell>
          <cell r="M17">
            <v>0</v>
          </cell>
          <cell r="N17">
            <v>12</v>
          </cell>
          <cell r="O17">
            <v>10</v>
          </cell>
          <cell r="P17">
            <v>1</v>
          </cell>
        </row>
        <row r="18">
          <cell r="B18" t="str">
            <v>A</v>
          </cell>
          <cell r="C18">
            <v>47433</v>
          </cell>
          <cell r="D18" t="str">
            <v>AOT</v>
          </cell>
          <cell r="E18" t="str">
            <v>Oxfam Logo Tape*</v>
          </cell>
          <cell r="F18" t="str">
            <v>S</v>
          </cell>
          <cell r="H18">
            <v>1.46</v>
          </cell>
          <cell r="I18">
            <v>0</v>
          </cell>
          <cell r="J18">
            <v>0.3</v>
          </cell>
          <cell r="K18">
            <v>7.2000000000000005E-4</v>
          </cell>
          <cell r="L18">
            <v>0</v>
          </cell>
          <cell r="M18">
            <v>0</v>
          </cell>
          <cell r="N18">
            <v>12</v>
          </cell>
          <cell r="O18">
            <v>12</v>
          </cell>
          <cell r="P18">
            <v>5</v>
          </cell>
        </row>
        <row r="19">
          <cell r="B19" t="str">
            <v>A</v>
          </cell>
          <cell r="C19">
            <v>47411</v>
          </cell>
          <cell r="D19" t="str">
            <v>AOX</v>
          </cell>
          <cell r="E19" t="str">
            <v>Oxfam Specific Items</v>
          </cell>
          <cell r="F19" t="str">
            <v>S</v>
          </cell>
          <cell r="H19">
            <v>405.66</v>
          </cell>
          <cell r="I19">
            <v>0</v>
          </cell>
          <cell r="J19">
            <v>32</v>
          </cell>
          <cell r="K19">
            <v>7.9523999999999997E-2</v>
          </cell>
          <cell r="L19">
            <v>0</v>
          </cell>
          <cell r="M19">
            <v>0</v>
          </cell>
          <cell r="N19">
            <v>47</v>
          </cell>
          <cell r="O19">
            <v>47</v>
          </cell>
          <cell r="P19">
            <v>36</v>
          </cell>
        </row>
        <row r="20">
          <cell r="B20" t="str">
            <v>A</v>
          </cell>
          <cell r="C20">
            <v>45549</v>
          </cell>
          <cell r="D20" t="str">
            <v>AP</v>
          </cell>
          <cell r="E20" t="str">
            <v>Personal Equipment for One Person</v>
          </cell>
          <cell r="F20" t="str">
            <v>S</v>
          </cell>
          <cell r="H20">
            <v>742.54</v>
          </cell>
          <cell r="I20">
            <v>0</v>
          </cell>
          <cell r="J20">
            <v>42</v>
          </cell>
          <cell r="K20">
            <v>0.48880800000000002</v>
          </cell>
          <cell r="L20">
            <v>0</v>
          </cell>
          <cell r="M20">
            <v>0</v>
          </cell>
          <cell r="N20">
            <v>108</v>
          </cell>
          <cell r="O20">
            <v>73</v>
          </cell>
          <cell r="P20">
            <v>62</v>
          </cell>
        </row>
        <row r="21">
          <cell r="B21" t="str">
            <v>A</v>
          </cell>
          <cell r="C21">
            <v>46209</v>
          </cell>
          <cell r="D21" t="str">
            <v>APC</v>
          </cell>
          <cell r="E21" t="str">
            <v>Photocopier with Spares &amp; Paper</v>
          </cell>
          <cell r="F21" t="str">
            <v>S</v>
          </cell>
          <cell r="H21">
            <v>965.48</v>
          </cell>
          <cell r="I21">
            <v>0</v>
          </cell>
          <cell r="J21">
            <v>112</v>
          </cell>
          <cell r="K21">
            <v>0.78781599999999996</v>
          </cell>
          <cell r="L21">
            <v>0</v>
          </cell>
          <cell r="M21">
            <v>0</v>
          </cell>
          <cell r="N21">
            <v>146</v>
          </cell>
          <cell r="O21">
            <v>76</v>
          </cell>
          <cell r="P21">
            <v>71</v>
          </cell>
        </row>
        <row r="22">
          <cell r="B22" t="str">
            <v>A</v>
          </cell>
          <cell r="C22">
            <v>46204</v>
          </cell>
          <cell r="D22" t="str">
            <v>APR</v>
          </cell>
          <cell r="E22" t="str">
            <v>Portable Printer Kit</v>
          </cell>
          <cell r="F22" t="str">
            <v>S</v>
          </cell>
          <cell r="H22">
            <v>235.87</v>
          </cell>
          <cell r="I22">
            <v>0</v>
          </cell>
          <cell r="J22">
            <v>7</v>
          </cell>
          <cell r="K22">
            <v>1.8981000000000001E-2</v>
          </cell>
          <cell r="L22">
            <v>0</v>
          </cell>
          <cell r="M22">
            <v>0</v>
          </cell>
          <cell r="N22">
            <v>37</v>
          </cell>
          <cell r="O22">
            <v>27</v>
          </cell>
          <cell r="P22">
            <v>19</v>
          </cell>
        </row>
        <row r="23">
          <cell r="B23" t="str">
            <v>A</v>
          </cell>
          <cell r="C23">
            <v>47430</v>
          </cell>
          <cell r="D23" t="str">
            <v>AS</v>
          </cell>
          <cell r="E23" t="str">
            <v>Complete Stationery Kit (comes in 2 boxes)</v>
          </cell>
          <cell r="F23" t="str">
            <v>S</v>
          </cell>
          <cell r="H23">
            <v>642.4</v>
          </cell>
          <cell r="I23">
            <v>0</v>
          </cell>
          <cell r="J23">
            <v>158</v>
          </cell>
          <cell r="K23">
            <v>0.50751999999999997</v>
          </cell>
          <cell r="L23">
            <v>0</v>
          </cell>
          <cell r="M23">
            <v>0</v>
          </cell>
          <cell r="N23">
            <v>52</v>
          </cell>
          <cell r="O23">
            <v>80</v>
          </cell>
          <cell r="P23">
            <v>122</v>
          </cell>
        </row>
        <row r="24">
          <cell r="B24" t="str">
            <v>A</v>
          </cell>
          <cell r="C24">
            <v>45509</v>
          </cell>
          <cell r="D24" t="str">
            <v>ASB</v>
          </cell>
          <cell r="E24" t="str">
            <v>Sleeping Bag</v>
          </cell>
          <cell r="F24" t="str">
            <v>S</v>
          </cell>
          <cell r="H24">
            <v>20.93</v>
          </cell>
          <cell r="I24">
            <v>0</v>
          </cell>
          <cell r="J24">
            <v>2</v>
          </cell>
          <cell r="K24">
            <v>1.9359999999999999E-2</v>
          </cell>
          <cell r="L24">
            <v>0</v>
          </cell>
          <cell r="M24">
            <v>0</v>
          </cell>
          <cell r="N24">
            <v>40</v>
          </cell>
          <cell r="O24">
            <v>22</v>
          </cell>
          <cell r="P24">
            <v>22</v>
          </cell>
        </row>
        <row r="25">
          <cell r="B25" t="str">
            <v>A</v>
          </cell>
          <cell r="C25">
            <v>45549</v>
          </cell>
          <cell r="D25" t="str">
            <v>ASHK</v>
          </cell>
          <cell r="E25" t="str">
            <v>Staff Health Kit*</v>
          </cell>
          <cell r="F25" t="str">
            <v>S</v>
          </cell>
          <cell r="H25">
            <v>29.67</v>
          </cell>
          <cell r="I25">
            <v>0</v>
          </cell>
          <cell r="J25">
            <v>0.8</v>
          </cell>
          <cell r="K25">
            <v>3.5999999999999999E-3</v>
          </cell>
          <cell r="L25">
            <v>0</v>
          </cell>
          <cell r="M25">
            <v>0</v>
          </cell>
          <cell r="N25">
            <v>20</v>
          </cell>
          <cell r="O25">
            <v>20</v>
          </cell>
          <cell r="P25">
            <v>9</v>
          </cell>
        </row>
        <row r="26">
          <cell r="B26" t="str">
            <v>A</v>
          </cell>
          <cell r="C26">
            <v>45549</v>
          </cell>
          <cell r="D26" t="str">
            <v>ASK</v>
          </cell>
          <cell r="E26" t="str">
            <v>Syringe Kit</v>
          </cell>
          <cell r="F26" t="str">
            <v>S</v>
          </cell>
          <cell r="H26">
            <v>2.5499999999999998</v>
          </cell>
          <cell r="I26">
            <v>0</v>
          </cell>
          <cell r="J26">
            <v>0.1</v>
          </cell>
          <cell r="K26">
            <v>2.34E-4</v>
          </cell>
          <cell r="L26">
            <v>0</v>
          </cell>
          <cell r="M26">
            <v>0</v>
          </cell>
          <cell r="N26">
            <v>13</v>
          </cell>
          <cell r="O26">
            <v>9</v>
          </cell>
          <cell r="P26">
            <v>2</v>
          </cell>
        </row>
        <row r="27">
          <cell r="B27" t="str">
            <v>A</v>
          </cell>
          <cell r="C27">
            <v>45549</v>
          </cell>
          <cell r="D27" t="str">
            <v>ASTDD</v>
          </cell>
          <cell r="E27" t="str">
            <v>Small Tent Double Dome (For Use In Mixed Cond</v>
          </cell>
          <cell r="F27" t="str">
            <v>S</v>
          </cell>
          <cell r="H27">
            <v>192.42</v>
          </cell>
          <cell r="I27">
            <v>0</v>
          </cell>
          <cell r="J27">
            <v>12</v>
          </cell>
          <cell r="K27">
            <v>6.7599999999999993E-2</v>
          </cell>
          <cell r="L27">
            <v>0</v>
          </cell>
          <cell r="M27">
            <v>0</v>
          </cell>
          <cell r="N27">
            <v>100</v>
          </cell>
          <cell r="O27">
            <v>26</v>
          </cell>
          <cell r="P27">
            <v>26</v>
          </cell>
        </row>
        <row r="28">
          <cell r="B28" t="str">
            <v>A</v>
          </cell>
          <cell r="C28">
            <v>45508</v>
          </cell>
          <cell r="D28" t="str">
            <v>ASTID</v>
          </cell>
          <cell r="E28" t="str">
            <v>Small Tent Individual Dome</v>
          </cell>
          <cell r="F28" t="str">
            <v>S</v>
          </cell>
          <cell r="H28">
            <v>67.94</v>
          </cell>
          <cell r="I28">
            <v>0</v>
          </cell>
          <cell r="J28">
            <v>4</v>
          </cell>
          <cell r="K28">
            <v>3.2832E-2</v>
          </cell>
          <cell r="L28">
            <v>0</v>
          </cell>
          <cell r="M28">
            <v>0</v>
          </cell>
          <cell r="N28">
            <v>57</v>
          </cell>
          <cell r="O28">
            <v>24</v>
          </cell>
          <cell r="P28">
            <v>24</v>
          </cell>
        </row>
        <row r="29">
          <cell r="B29" t="str">
            <v>A</v>
          </cell>
          <cell r="C29">
            <v>45508</v>
          </cell>
          <cell r="D29" t="str">
            <v>ASTRD</v>
          </cell>
          <cell r="E29" t="str">
            <v>Small Ridged Tent (For Use In Hot Dry Condition</v>
          </cell>
          <cell r="F29" t="str">
            <v>S</v>
          </cell>
          <cell r="H29">
            <v>244.48</v>
          </cell>
          <cell r="I29">
            <v>0</v>
          </cell>
          <cell r="J29">
            <v>20</v>
          </cell>
          <cell r="K29">
            <v>0.121644</v>
          </cell>
          <cell r="L29">
            <v>0</v>
          </cell>
          <cell r="M29">
            <v>0</v>
          </cell>
          <cell r="N29">
            <v>109</v>
          </cell>
          <cell r="O29">
            <v>36</v>
          </cell>
          <cell r="P29">
            <v>31</v>
          </cell>
        </row>
        <row r="30">
          <cell r="B30" t="str">
            <v>A</v>
          </cell>
          <cell r="C30">
            <v>45508</v>
          </cell>
          <cell r="D30" t="str">
            <v>ATK</v>
          </cell>
          <cell r="E30" t="str">
            <v>Emergency Transfusion Kit</v>
          </cell>
          <cell r="F30" t="str">
            <v>S</v>
          </cell>
          <cell r="H30">
            <v>30.39</v>
          </cell>
          <cell r="I30">
            <v>0</v>
          </cell>
          <cell r="J30">
            <v>2</v>
          </cell>
          <cell r="K30">
            <v>7.8399999999999997E-3</v>
          </cell>
          <cell r="L30">
            <v>0</v>
          </cell>
          <cell r="M30">
            <v>0</v>
          </cell>
          <cell r="N30">
            <v>40</v>
          </cell>
          <cell r="O30">
            <v>28</v>
          </cell>
          <cell r="P30">
            <v>7</v>
          </cell>
        </row>
        <row r="31">
          <cell r="B31" t="str">
            <v>A</v>
          </cell>
          <cell r="C31">
            <v>46075</v>
          </cell>
          <cell r="D31" t="str">
            <v>AUP</v>
          </cell>
          <cell r="E31" t="str">
            <v>Universal Adapter 3 pin to 2 pin*</v>
          </cell>
          <cell r="F31" t="str">
            <v>S</v>
          </cell>
          <cell r="H31">
            <v>5.85</v>
          </cell>
          <cell r="I31">
            <v>0</v>
          </cell>
          <cell r="J31">
            <v>0.1</v>
          </cell>
          <cell r="K31">
            <v>1.4999999999999999E-4</v>
          </cell>
          <cell r="L31">
            <v>0</v>
          </cell>
          <cell r="M31">
            <v>0</v>
          </cell>
          <cell r="N31">
            <v>6</v>
          </cell>
          <cell r="O31">
            <v>5</v>
          </cell>
          <cell r="P31">
            <v>5</v>
          </cell>
        </row>
        <row r="32">
          <cell r="B32" t="str">
            <v>A</v>
          </cell>
          <cell r="C32">
            <v>46075</v>
          </cell>
          <cell r="D32" t="str">
            <v>AUP2</v>
          </cell>
          <cell r="E32" t="str">
            <v>Travel Adapter 2 pin to 3 pin*</v>
          </cell>
          <cell r="F32" t="str">
            <v>S</v>
          </cell>
          <cell r="H32">
            <v>3.33</v>
          </cell>
          <cell r="I32">
            <v>0</v>
          </cell>
          <cell r="J32">
            <v>0.1</v>
          </cell>
          <cell r="K32">
            <v>1.8000000000000001E-4</v>
          </cell>
          <cell r="L32">
            <v>0</v>
          </cell>
          <cell r="M32">
            <v>0</v>
          </cell>
          <cell r="N32">
            <v>6</v>
          </cell>
          <cell r="O32">
            <v>6</v>
          </cell>
          <cell r="P32">
            <v>5</v>
          </cell>
        </row>
        <row r="33">
          <cell r="B33" t="str">
            <v>A</v>
          </cell>
          <cell r="C33">
            <v>46075</v>
          </cell>
          <cell r="D33" t="str">
            <v>AVS</v>
          </cell>
          <cell r="E33" t="str">
            <v>Automatic Voltage Switch 13 A*</v>
          </cell>
          <cell r="F33" t="str">
            <v>S</v>
          </cell>
          <cell r="H33">
            <v>56.05</v>
          </cell>
          <cell r="I33">
            <v>0</v>
          </cell>
          <cell r="J33">
            <v>1</v>
          </cell>
          <cell r="K33">
            <v>1.3860000000000001E-3</v>
          </cell>
          <cell r="L33">
            <v>0</v>
          </cell>
          <cell r="M33">
            <v>0</v>
          </cell>
          <cell r="N33">
            <v>21</v>
          </cell>
          <cell r="O33">
            <v>11</v>
          </cell>
          <cell r="P33">
            <v>6</v>
          </cell>
        </row>
        <row r="34">
          <cell r="B34" t="str">
            <v>A</v>
          </cell>
          <cell r="C34">
            <v>46075</v>
          </cell>
          <cell r="D34" t="str">
            <v>AX1B</v>
          </cell>
          <cell r="E34" t="str">
            <v>Water Filter SS4</v>
          </cell>
          <cell r="F34" t="str">
            <v>S</v>
          </cell>
          <cell r="H34">
            <v>42.3217</v>
          </cell>
          <cell r="I34">
            <v>0</v>
          </cell>
          <cell r="J34">
            <v>3</v>
          </cell>
          <cell r="K34">
            <v>2.2747E-2</v>
          </cell>
          <cell r="L34">
            <v>0</v>
          </cell>
          <cell r="M34">
            <v>0</v>
          </cell>
          <cell r="N34">
            <v>43</v>
          </cell>
          <cell r="O34">
            <v>23</v>
          </cell>
          <cell r="P34">
            <v>23</v>
          </cell>
        </row>
        <row r="35">
          <cell r="B35" t="str">
            <v>A</v>
          </cell>
          <cell r="C35">
            <v>46075</v>
          </cell>
          <cell r="D35" t="str">
            <v>AZF</v>
          </cell>
          <cell r="E35" t="str">
            <v>Super Sterasyl Candle</v>
          </cell>
          <cell r="F35" t="str">
            <v>S</v>
          </cell>
          <cell r="H35">
            <v>4.8499999999999996</v>
          </cell>
          <cell r="I35">
            <v>0</v>
          </cell>
          <cell r="J35">
            <v>0</v>
          </cell>
          <cell r="K35">
            <v>7.2000000000000002E-5</v>
          </cell>
          <cell r="L35">
            <v>0</v>
          </cell>
          <cell r="M35">
            <v>0</v>
          </cell>
          <cell r="N35">
            <v>8</v>
          </cell>
          <cell r="O35">
            <v>3</v>
          </cell>
          <cell r="P35">
            <v>3</v>
          </cell>
        </row>
        <row r="36">
          <cell r="B36" t="str">
            <v>B</v>
          </cell>
          <cell r="C36">
            <v>48102</v>
          </cell>
          <cell r="D36" t="str">
            <v>BC4</v>
          </cell>
          <cell r="E36" t="str">
            <v>Borehole Compressor (For 4" Dia. Oxfam Well Design)</v>
          </cell>
          <cell r="F36" t="str">
            <v>N</v>
          </cell>
          <cell r="H36">
            <v>13583.94</v>
          </cell>
          <cell r="I36">
            <v>0</v>
          </cell>
          <cell r="J36">
            <v>1665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B</v>
          </cell>
          <cell r="C37">
            <v>48102</v>
          </cell>
          <cell r="D37" t="str">
            <v>BC6</v>
          </cell>
          <cell r="E37" t="str">
            <v>Borehole Compressor (For 6" Dia. Oxfam Well Design)</v>
          </cell>
          <cell r="F37" t="str">
            <v>N</v>
          </cell>
          <cell r="H37">
            <v>19852</v>
          </cell>
          <cell r="I37">
            <v>0</v>
          </cell>
          <cell r="J37">
            <v>1665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B</v>
          </cell>
          <cell r="C38">
            <v>48102</v>
          </cell>
          <cell r="D38" t="str">
            <v>BC8</v>
          </cell>
          <cell r="E38" t="str">
            <v>Borehole Compressor (For 8" Dia. Oxfam Well Design)</v>
          </cell>
          <cell r="F38" t="str">
            <v>N</v>
          </cell>
          <cell r="H38">
            <v>44422.239999999998</v>
          </cell>
          <cell r="I38">
            <v>0</v>
          </cell>
          <cell r="J38">
            <v>4960</v>
          </cell>
          <cell r="K38">
            <v>24.573432</v>
          </cell>
          <cell r="L38">
            <v>0</v>
          </cell>
          <cell r="M38">
            <v>0</v>
          </cell>
          <cell r="N38">
            <v>221</v>
          </cell>
          <cell r="O38">
            <v>246</v>
          </cell>
          <cell r="P38">
            <v>452</v>
          </cell>
        </row>
        <row r="39">
          <cell r="B39" t="str">
            <v>B</v>
          </cell>
          <cell r="C39">
            <v>48104</v>
          </cell>
          <cell r="D39" t="str">
            <v>BDH4</v>
          </cell>
          <cell r="E39" t="str">
            <v>3" Down-the-Hole Hammer (for 4" Dia. Oxfam Well Design)</v>
          </cell>
          <cell r="F39" t="str">
            <v>N</v>
          </cell>
          <cell r="H39">
            <v>2122.75</v>
          </cell>
          <cell r="I39">
            <v>0</v>
          </cell>
          <cell r="J39">
            <v>76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B</v>
          </cell>
          <cell r="C40">
            <v>48104</v>
          </cell>
          <cell r="D40" t="str">
            <v>BDH6</v>
          </cell>
          <cell r="E40" t="str">
            <v>4" Down-The-Hole Hammer (for 6" Dia. Oxfam Well Design)</v>
          </cell>
          <cell r="F40" t="str">
            <v>N</v>
          </cell>
          <cell r="H40">
            <v>4362</v>
          </cell>
          <cell r="I40">
            <v>0</v>
          </cell>
          <cell r="J40">
            <v>135</v>
          </cell>
          <cell r="K40">
            <v>0</v>
          </cell>
          <cell r="L40">
            <v>0</v>
          </cell>
          <cell r="M40">
            <v>0</v>
          </cell>
        </row>
        <row r="41">
          <cell r="B41" t="str">
            <v>B</v>
          </cell>
          <cell r="C41">
            <v>48104</v>
          </cell>
          <cell r="D41" t="str">
            <v>BDH8</v>
          </cell>
          <cell r="E41" t="str">
            <v>4" Down-The-Hole Hammer (for 8" Dia. Oxfam Well Design)</v>
          </cell>
          <cell r="F41" t="str">
            <v>N</v>
          </cell>
          <cell r="H41">
            <v>11498.15</v>
          </cell>
          <cell r="I41">
            <v>0</v>
          </cell>
          <cell r="J41">
            <v>880</v>
          </cell>
          <cell r="K41">
            <v>1.0009999999999999</v>
          </cell>
          <cell r="L41">
            <v>0</v>
          </cell>
          <cell r="M41">
            <v>0</v>
          </cell>
          <cell r="N41">
            <v>70</v>
          </cell>
          <cell r="O41">
            <v>130</v>
          </cell>
          <cell r="P41">
            <v>110</v>
          </cell>
        </row>
        <row r="42">
          <cell r="B42" t="str">
            <v>B</v>
          </cell>
          <cell r="C42">
            <v>48103</v>
          </cell>
          <cell r="D42" t="str">
            <v>BDR4</v>
          </cell>
          <cell r="E42" t="str">
            <v>Drilling Rig, (For 4" Dia. Oxfam Well Design)</v>
          </cell>
          <cell r="F42" t="str">
            <v>N</v>
          </cell>
          <cell r="H42">
            <v>19736.29</v>
          </cell>
          <cell r="I42">
            <v>0</v>
          </cell>
          <cell r="J42">
            <v>209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B</v>
          </cell>
          <cell r="C43">
            <v>48103</v>
          </cell>
          <cell r="D43" t="str">
            <v>BDR6</v>
          </cell>
          <cell r="E43" t="str">
            <v>Drilling Rig, (for 6" Dia. Oxfam Well Design)</v>
          </cell>
          <cell r="F43" t="str">
            <v>N</v>
          </cell>
          <cell r="H43">
            <v>33430.78</v>
          </cell>
          <cell r="I43">
            <v>0</v>
          </cell>
          <cell r="J43">
            <v>196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B</v>
          </cell>
          <cell r="C44">
            <v>48103</v>
          </cell>
          <cell r="D44" t="str">
            <v>BDR8</v>
          </cell>
          <cell r="E44" t="str">
            <v>Drilling Rig, (for 8" Dia. Oxfam Well Design)</v>
          </cell>
          <cell r="F44" t="str">
            <v>N</v>
          </cell>
          <cell r="H44">
            <v>60145.279999999999</v>
          </cell>
          <cell r="I44">
            <v>0</v>
          </cell>
          <cell r="J44">
            <v>14500</v>
          </cell>
          <cell r="K44">
            <v>31.784928000000001</v>
          </cell>
          <cell r="L44">
            <v>0</v>
          </cell>
          <cell r="M44">
            <v>0</v>
          </cell>
          <cell r="N44">
            <v>588</v>
          </cell>
          <cell r="O44">
            <v>232</v>
          </cell>
          <cell r="P44">
            <v>233</v>
          </cell>
        </row>
        <row r="45">
          <cell r="B45" t="str">
            <v>B</v>
          </cell>
          <cell r="C45">
            <v>48105</v>
          </cell>
          <cell r="D45" t="str">
            <v>BMP4</v>
          </cell>
          <cell r="E45" t="str">
            <v>Mud Pump (for 4" Dia. Oxfam Well Design)</v>
          </cell>
          <cell r="F45" t="str">
            <v>N</v>
          </cell>
          <cell r="H45">
            <v>2639.26</v>
          </cell>
          <cell r="I45">
            <v>0</v>
          </cell>
          <cell r="J45">
            <v>228</v>
          </cell>
          <cell r="K45">
            <v>0.67200000000000004</v>
          </cell>
          <cell r="L45">
            <v>0</v>
          </cell>
          <cell r="M45">
            <v>0</v>
          </cell>
          <cell r="N45">
            <v>128</v>
          </cell>
          <cell r="O45">
            <v>75</v>
          </cell>
          <cell r="P45">
            <v>70</v>
          </cell>
        </row>
        <row r="46">
          <cell r="B46" t="str">
            <v>B</v>
          </cell>
          <cell r="C46">
            <v>48105</v>
          </cell>
          <cell r="D46" t="str">
            <v>BMP6</v>
          </cell>
          <cell r="E46" t="str">
            <v>Mud Pump (for 6" Dia. Oxfam Well Design)</v>
          </cell>
          <cell r="F46" t="str">
            <v>N</v>
          </cell>
          <cell r="H46">
            <v>2639.26</v>
          </cell>
          <cell r="I46">
            <v>0</v>
          </cell>
          <cell r="J46">
            <v>288</v>
          </cell>
          <cell r="K46">
            <v>0.67200000000000004</v>
          </cell>
          <cell r="L46">
            <v>0</v>
          </cell>
          <cell r="M46">
            <v>0</v>
          </cell>
          <cell r="N46">
            <v>128</v>
          </cell>
          <cell r="O46">
            <v>75</v>
          </cell>
          <cell r="P46">
            <v>70</v>
          </cell>
        </row>
        <row r="47">
          <cell r="B47" t="str">
            <v>B</v>
          </cell>
          <cell r="C47">
            <v>48105</v>
          </cell>
          <cell r="D47" t="str">
            <v>BMP8</v>
          </cell>
          <cell r="E47" t="str">
            <v>Mud Pump (for 8" Dia. Oxfam Well Design)</v>
          </cell>
          <cell r="F47" t="str">
            <v>N</v>
          </cell>
          <cell r="H47">
            <v>3450</v>
          </cell>
          <cell r="I47">
            <v>0</v>
          </cell>
          <cell r="J47">
            <v>70</v>
          </cell>
          <cell r="K47">
            <v>1.08</v>
          </cell>
          <cell r="L47">
            <v>0</v>
          </cell>
          <cell r="M47">
            <v>0</v>
          </cell>
          <cell r="N47">
            <v>30</v>
          </cell>
          <cell r="O47">
            <v>30</v>
          </cell>
          <cell r="P47">
            <v>1200</v>
          </cell>
        </row>
        <row r="48">
          <cell r="B48" t="str">
            <v>B</v>
          </cell>
          <cell r="C48">
            <v>48101</v>
          </cell>
          <cell r="D48" t="str">
            <v>BPC</v>
          </cell>
          <cell r="E48" t="str">
            <v>Progressive Cavity Borehole Kit</v>
          </cell>
          <cell r="F48" t="str">
            <v>N</v>
          </cell>
          <cell r="H48">
            <v>5061</v>
          </cell>
          <cell r="I48">
            <v>0</v>
          </cell>
          <cell r="J48">
            <v>98</v>
          </cell>
          <cell r="K48">
            <v>3.9020000000000001</v>
          </cell>
          <cell r="L48">
            <v>0</v>
          </cell>
          <cell r="M48">
            <v>0</v>
          </cell>
        </row>
        <row r="49">
          <cell r="B49" t="str">
            <v>B</v>
          </cell>
          <cell r="C49">
            <v>48101</v>
          </cell>
          <cell r="D49" t="str">
            <v>BPCR2</v>
          </cell>
          <cell r="E49" t="str">
            <v>2" Rising Column for Progressive Cavity</v>
          </cell>
          <cell r="F49" t="str">
            <v>N</v>
          </cell>
          <cell r="H49">
            <v>1972</v>
          </cell>
          <cell r="I49">
            <v>0</v>
          </cell>
          <cell r="J49">
            <v>790</v>
          </cell>
          <cell r="K49">
            <v>0.81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B50" t="str">
            <v>B</v>
          </cell>
          <cell r="C50">
            <v>48119</v>
          </cell>
          <cell r="D50" t="str">
            <v>BPTR</v>
          </cell>
          <cell r="E50" t="str">
            <v>Rising Pipe for Pump Testing</v>
          </cell>
          <cell r="F50" t="str">
            <v>N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B</v>
          </cell>
          <cell r="C51">
            <v>48101</v>
          </cell>
          <cell r="D51" t="str">
            <v>BSP12</v>
          </cell>
          <cell r="E51" t="str">
            <v>12GS55 Lowara Submersible Pump</v>
          </cell>
          <cell r="F51" t="str">
            <v>N</v>
          </cell>
          <cell r="H51">
            <v>674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B</v>
          </cell>
          <cell r="C52">
            <v>48101</v>
          </cell>
          <cell r="D52" t="str">
            <v>BSP16</v>
          </cell>
          <cell r="E52" t="str">
            <v>16GS55 Lowara Submersible Pump</v>
          </cell>
          <cell r="F52" t="str">
            <v>N</v>
          </cell>
          <cell r="H52">
            <v>745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B</v>
          </cell>
          <cell r="C53">
            <v>48101</v>
          </cell>
          <cell r="D53" t="str">
            <v>BSP8</v>
          </cell>
          <cell r="E53" t="str">
            <v>8GS55 Lowara Submersible Pump</v>
          </cell>
          <cell r="F53" t="str">
            <v>N</v>
          </cell>
          <cell r="H53">
            <v>633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B</v>
          </cell>
          <cell r="C54">
            <v>48101</v>
          </cell>
          <cell r="D54" t="str">
            <v>BSPE</v>
          </cell>
          <cell r="E54" t="str">
            <v>Submersible Borehole Pump Electric Kit</v>
          </cell>
          <cell r="F54" t="str">
            <v>N</v>
          </cell>
          <cell r="H54">
            <v>12655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B55" t="str">
            <v>B</v>
          </cell>
          <cell r="C55">
            <v>48101</v>
          </cell>
          <cell r="D55" t="str">
            <v>BSPR2</v>
          </cell>
          <cell r="E55" t="str">
            <v>2" Rising Pipe for Electric Submersible (2 boxes)</v>
          </cell>
          <cell r="F55" t="str">
            <v>N</v>
          </cell>
          <cell r="H55">
            <v>985</v>
          </cell>
          <cell r="I55">
            <v>0</v>
          </cell>
          <cell r="J55">
            <v>586</v>
          </cell>
          <cell r="K55">
            <v>1.0502819999999999</v>
          </cell>
          <cell r="L55">
            <v>0</v>
          </cell>
          <cell r="M55">
            <v>0</v>
          </cell>
          <cell r="N55">
            <v>333</v>
          </cell>
          <cell r="O55">
            <v>83</v>
          </cell>
          <cell r="P55">
            <v>38</v>
          </cell>
        </row>
        <row r="56">
          <cell r="B56" t="str">
            <v>C</v>
          </cell>
          <cell r="C56">
            <v>48651</v>
          </cell>
          <cell r="D56" t="str">
            <v>CKB</v>
          </cell>
          <cell r="E56" t="str">
            <v>20 Knitted Blankets</v>
          </cell>
          <cell r="F56" t="str">
            <v>S</v>
          </cell>
          <cell r="H56">
            <v>0</v>
          </cell>
          <cell r="I56">
            <v>0</v>
          </cell>
          <cell r="J56">
            <v>22</v>
          </cell>
          <cell r="K56">
            <v>8.7984000000000007E-2</v>
          </cell>
          <cell r="L56">
            <v>0</v>
          </cell>
          <cell r="M56">
            <v>0</v>
          </cell>
          <cell r="N56">
            <v>72</v>
          </cell>
          <cell r="O56">
            <v>47</v>
          </cell>
          <cell r="P56">
            <v>26</v>
          </cell>
        </row>
        <row r="57">
          <cell r="B57" t="str">
            <v>C</v>
          </cell>
          <cell r="C57">
            <v>48650</v>
          </cell>
          <cell r="D57" t="str">
            <v>CKCC</v>
          </cell>
          <cell r="E57" t="str">
            <v>Childrens Cottons</v>
          </cell>
          <cell r="F57" t="str">
            <v>S</v>
          </cell>
          <cell r="H57">
            <v>0</v>
          </cell>
          <cell r="I57">
            <v>0</v>
          </cell>
          <cell r="J57">
            <v>22</v>
          </cell>
          <cell r="K57">
            <v>7.4880000000000002E-2</v>
          </cell>
          <cell r="L57">
            <v>0</v>
          </cell>
          <cell r="M57">
            <v>0</v>
          </cell>
          <cell r="N57">
            <v>60</v>
          </cell>
          <cell r="O57">
            <v>48</v>
          </cell>
          <cell r="P57">
            <v>26</v>
          </cell>
        </row>
        <row r="58">
          <cell r="B58" t="str">
            <v>C</v>
          </cell>
          <cell r="C58">
            <v>48650</v>
          </cell>
          <cell r="D58" t="str">
            <v>CKTR</v>
          </cell>
          <cell r="E58" t="str">
            <v>Regular Childrens Knitted Tops</v>
          </cell>
          <cell r="F58" t="str">
            <v>S</v>
          </cell>
          <cell r="H58">
            <v>0</v>
          </cell>
          <cell r="I58">
            <v>0</v>
          </cell>
          <cell r="J58">
            <v>22</v>
          </cell>
          <cell r="K58">
            <v>8.7984000000000007E-2</v>
          </cell>
          <cell r="L58">
            <v>0</v>
          </cell>
          <cell r="M58">
            <v>0</v>
          </cell>
          <cell r="N58">
            <v>72</v>
          </cell>
          <cell r="O58">
            <v>47</v>
          </cell>
          <cell r="P58">
            <v>26</v>
          </cell>
        </row>
        <row r="59">
          <cell r="B59" t="str">
            <v>C</v>
          </cell>
          <cell r="C59">
            <v>48650</v>
          </cell>
          <cell r="D59" t="str">
            <v>CKTS</v>
          </cell>
          <cell r="E59" t="str">
            <v>Small Childrens Knitted Tops</v>
          </cell>
          <cell r="F59" t="str">
            <v>S</v>
          </cell>
          <cell r="H59">
            <v>0</v>
          </cell>
          <cell r="I59">
            <v>0</v>
          </cell>
          <cell r="J59">
            <v>22</v>
          </cell>
          <cell r="K59">
            <v>8.7984000000000007E-2</v>
          </cell>
          <cell r="L59">
            <v>0</v>
          </cell>
          <cell r="M59">
            <v>0</v>
          </cell>
          <cell r="N59">
            <v>72</v>
          </cell>
          <cell r="O59">
            <v>47</v>
          </cell>
          <cell r="P59">
            <v>26</v>
          </cell>
        </row>
        <row r="60">
          <cell r="B60" t="str">
            <v>C</v>
          </cell>
          <cell r="C60">
            <v>48651</v>
          </cell>
          <cell r="D60" t="str">
            <v>CWB</v>
          </cell>
          <cell r="E60" t="str">
            <v>Woven Blanket</v>
          </cell>
          <cell r="F60" t="str">
            <v>N</v>
          </cell>
          <cell r="H60">
            <v>85.01</v>
          </cell>
          <cell r="I60">
            <v>0</v>
          </cell>
          <cell r="J60">
            <v>28</v>
          </cell>
          <cell r="K60">
            <v>0.17197599999999999</v>
          </cell>
          <cell r="L60">
            <v>0</v>
          </cell>
          <cell r="M60">
            <v>0</v>
          </cell>
          <cell r="N60">
            <v>83</v>
          </cell>
          <cell r="O60">
            <v>37</v>
          </cell>
          <cell r="P60">
            <v>56</v>
          </cell>
        </row>
        <row r="61">
          <cell r="B61" t="str">
            <v>C</v>
          </cell>
          <cell r="C61">
            <v>48650</v>
          </cell>
          <cell r="D61" t="str">
            <v>CWAC</v>
          </cell>
          <cell r="E61" t="str">
            <v>Cold Weather Second-Hand Adults' Coats**</v>
          </cell>
          <cell r="F61" t="str">
            <v>S</v>
          </cell>
          <cell r="H61">
            <v>0</v>
          </cell>
          <cell r="I61">
            <v>0</v>
          </cell>
          <cell r="J61">
            <v>50</v>
          </cell>
          <cell r="K61">
            <v>0.38169599999999998</v>
          </cell>
          <cell r="L61">
            <v>0</v>
          </cell>
          <cell r="M61">
            <v>0</v>
          </cell>
          <cell r="N61">
            <v>71</v>
          </cell>
          <cell r="O61">
            <v>56</v>
          </cell>
          <cell r="P61">
            <v>96</v>
          </cell>
        </row>
        <row r="62">
          <cell r="B62" t="str">
            <v>C</v>
          </cell>
          <cell r="C62">
            <v>48650</v>
          </cell>
          <cell r="D62" t="str">
            <v>CWCC</v>
          </cell>
          <cell r="E62" t="str">
            <v>Cold Weather Second-Hand Children's Coats**</v>
          </cell>
          <cell r="F62" t="str">
            <v>S</v>
          </cell>
          <cell r="I62">
            <v>0</v>
          </cell>
          <cell r="J62">
            <v>50</v>
          </cell>
          <cell r="K62">
            <v>0.38169599999999998</v>
          </cell>
          <cell r="L62">
            <v>0</v>
          </cell>
          <cell r="M62">
            <v>0</v>
          </cell>
          <cell r="N62">
            <v>71</v>
          </cell>
          <cell r="O62">
            <v>56</v>
          </cell>
          <cell r="P62">
            <v>96</v>
          </cell>
        </row>
        <row r="63">
          <cell r="B63" t="str">
            <v>C</v>
          </cell>
          <cell r="C63">
            <v>48650</v>
          </cell>
          <cell r="D63" t="str">
            <v>CWCJ</v>
          </cell>
          <cell r="E63" t="str">
            <v>Cold Weather Second-Hand Children's Jumpers**</v>
          </cell>
          <cell r="F63" t="str">
            <v>S</v>
          </cell>
          <cell r="I63">
            <v>0</v>
          </cell>
          <cell r="J63">
            <v>50</v>
          </cell>
          <cell r="K63">
            <v>0.38169599999999998</v>
          </cell>
          <cell r="L63">
            <v>0</v>
          </cell>
          <cell r="M63">
            <v>0</v>
          </cell>
          <cell r="N63">
            <v>71</v>
          </cell>
          <cell r="O63">
            <v>56</v>
          </cell>
          <cell r="P63">
            <v>96</v>
          </cell>
        </row>
        <row r="64">
          <cell r="B64" t="str">
            <v>D</v>
          </cell>
          <cell r="C64">
            <v>48123</v>
          </cell>
          <cell r="D64" t="str">
            <v>DA</v>
          </cell>
          <cell r="E64" t="str">
            <v>Distribution Adaptation Kit</v>
          </cell>
          <cell r="F64" t="str">
            <v>S</v>
          </cell>
          <cell r="H64">
            <v>495</v>
          </cell>
          <cell r="I64">
            <v>0</v>
          </cell>
          <cell r="J64">
            <v>68</v>
          </cell>
          <cell r="K64">
            <v>0.114576</v>
          </cell>
          <cell r="L64">
            <v>0</v>
          </cell>
          <cell r="M64">
            <v>0</v>
          </cell>
          <cell r="N64">
            <v>62</v>
          </cell>
          <cell r="O64">
            <v>42</v>
          </cell>
          <cell r="P64">
            <v>44</v>
          </cell>
        </row>
        <row r="65">
          <cell r="B65" t="str">
            <v>D</v>
          </cell>
          <cell r="C65">
            <v>48139</v>
          </cell>
          <cell r="D65" t="str">
            <v>DBW</v>
          </cell>
          <cell r="E65" t="str">
            <v>Butt Fusion Welding Machine for PE Pipe</v>
          </cell>
          <cell r="F65" t="str">
            <v>N</v>
          </cell>
          <cell r="G65">
            <v>1</v>
          </cell>
          <cell r="H65">
            <v>3260</v>
          </cell>
          <cell r="I65">
            <v>3260</v>
          </cell>
          <cell r="J65">
            <v>140</v>
          </cell>
          <cell r="K65">
            <v>0.41599999999999998</v>
          </cell>
          <cell r="L65">
            <v>140</v>
          </cell>
          <cell r="M65">
            <v>0.41599999999999998</v>
          </cell>
          <cell r="N65">
            <v>80</v>
          </cell>
          <cell r="O65">
            <v>65</v>
          </cell>
          <cell r="P65">
            <v>80</v>
          </cell>
        </row>
        <row r="66">
          <cell r="B66" t="str">
            <v>D</v>
          </cell>
          <cell r="C66">
            <v>48123</v>
          </cell>
          <cell r="D66" t="str">
            <v>DF2</v>
          </cell>
          <cell r="E66" t="str">
            <v>63mm (OD) Distribution Fittings Kit For PE &amp; uPVC</v>
          </cell>
          <cell r="F66" t="str">
            <v>S</v>
          </cell>
          <cell r="H66">
            <v>232.94739999999999</v>
          </cell>
          <cell r="I66">
            <v>0</v>
          </cell>
          <cell r="J66">
            <v>24</v>
          </cell>
          <cell r="K66">
            <v>0.114576</v>
          </cell>
          <cell r="L66">
            <v>0</v>
          </cell>
          <cell r="M66">
            <v>0</v>
          </cell>
          <cell r="N66">
            <v>62</v>
          </cell>
          <cell r="O66">
            <v>42</v>
          </cell>
          <cell r="P66">
            <v>44</v>
          </cell>
        </row>
        <row r="67">
          <cell r="B67" t="str">
            <v>D</v>
          </cell>
          <cell r="C67">
            <v>48123</v>
          </cell>
          <cell r="D67" t="str">
            <v>DF3</v>
          </cell>
          <cell r="E67" t="str">
            <v>90mm (OD) Distribution Fittings Kit for PE+UPVC P</v>
          </cell>
          <cell r="F67" t="str">
            <v>S</v>
          </cell>
          <cell r="G67">
            <v>2</v>
          </cell>
          <cell r="H67">
            <v>437.89</v>
          </cell>
          <cell r="I67">
            <v>875.78</v>
          </cell>
          <cell r="J67">
            <v>90</v>
          </cell>
          <cell r="K67">
            <v>0.44519999999999998</v>
          </cell>
          <cell r="L67">
            <v>180</v>
          </cell>
          <cell r="M67">
            <v>0.89039999999999997</v>
          </cell>
          <cell r="N67">
            <v>106</v>
          </cell>
          <cell r="O67">
            <v>105</v>
          </cell>
          <cell r="P67">
            <v>40</v>
          </cell>
        </row>
        <row r="68">
          <cell r="B68" t="str">
            <v>D</v>
          </cell>
          <cell r="C68">
            <v>48123</v>
          </cell>
          <cell r="D68" t="str">
            <v>DFU4</v>
          </cell>
          <cell r="E68" t="str">
            <v>4" Distribution Fittings Kit For uPVC Pipe</v>
          </cell>
          <cell r="F68" t="str">
            <v>N</v>
          </cell>
          <cell r="H68">
            <v>671.67</v>
          </cell>
          <cell r="I68">
            <v>0</v>
          </cell>
          <cell r="J68">
            <v>55</v>
          </cell>
          <cell r="K68">
            <v>0.40243200000000001</v>
          </cell>
          <cell r="L68">
            <v>0</v>
          </cell>
          <cell r="M68">
            <v>0</v>
          </cell>
          <cell r="N68">
            <v>131</v>
          </cell>
          <cell r="O68">
            <v>64</v>
          </cell>
          <cell r="P68">
            <v>48</v>
          </cell>
        </row>
        <row r="69">
          <cell r="B69" t="str">
            <v>D</v>
          </cell>
          <cell r="C69">
            <v>48123</v>
          </cell>
          <cell r="D69" t="str">
            <v>DFU6</v>
          </cell>
          <cell r="E69" t="str">
            <v>6" Distribution Fittings Kit for uPVC Pipe</v>
          </cell>
          <cell r="F69" t="str">
            <v>N</v>
          </cell>
          <cell r="H69">
            <v>1157</v>
          </cell>
          <cell r="I69">
            <v>0</v>
          </cell>
          <cell r="J69">
            <v>168</v>
          </cell>
          <cell r="K69">
            <v>1.0013639999999999</v>
          </cell>
          <cell r="L69">
            <v>0</v>
          </cell>
          <cell r="M69">
            <v>0</v>
          </cell>
          <cell r="N69">
            <v>131</v>
          </cell>
          <cell r="O69">
            <v>91</v>
          </cell>
          <cell r="P69">
            <v>84</v>
          </cell>
        </row>
        <row r="70">
          <cell r="B70" t="str">
            <v>D</v>
          </cell>
          <cell r="C70">
            <v>48123</v>
          </cell>
          <cell r="D70" t="str">
            <v>DLR</v>
          </cell>
          <cell r="E70" t="str">
            <v>Distribution Layflat/Rapid Fittings Kit</v>
          </cell>
          <cell r="F70" t="str">
            <v>S</v>
          </cell>
          <cell r="H70">
            <v>1220</v>
          </cell>
          <cell r="I70">
            <v>0</v>
          </cell>
          <cell r="J70">
            <v>199</v>
          </cell>
          <cell r="K70">
            <v>1.044225</v>
          </cell>
          <cell r="L70">
            <v>0</v>
          </cell>
          <cell r="M70">
            <v>0</v>
          </cell>
          <cell r="N70">
            <v>135</v>
          </cell>
          <cell r="O70">
            <v>91</v>
          </cell>
          <cell r="P70">
            <v>85</v>
          </cell>
        </row>
        <row r="71">
          <cell r="B71" t="str">
            <v>D</v>
          </cell>
          <cell r="C71">
            <v>48139</v>
          </cell>
          <cell r="D71" t="str">
            <v>DM1</v>
          </cell>
          <cell r="E71" t="str">
            <v>Lube for uPVC Pipe</v>
          </cell>
          <cell r="F71" t="str">
            <v>S</v>
          </cell>
          <cell r="H71">
            <v>2.9407999999999999</v>
          </cell>
          <cell r="I71">
            <v>0</v>
          </cell>
          <cell r="J71">
            <v>1</v>
          </cell>
          <cell r="K71">
            <v>2.4000000000000001E-5</v>
          </cell>
          <cell r="L71">
            <v>0</v>
          </cell>
          <cell r="M71">
            <v>0</v>
          </cell>
          <cell r="N71">
            <v>4</v>
          </cell>
          <cell r="O71">
            <v>3</v>
          </cell>
          <cell r="P71">
            <v>2</v>
          </cell>
        </row>
        <row r="72">
          <cell r="B72" t="str">
            <v>D</v>
          </cell>
          <cell r="C72">
            <v>48124</v>
          </cell>
          <cell r="D72" t="str">
            <v>DMP3</v>
          </cell>
          <cell r="E72" t="str">
            <v>90mm (OD) PE Distribution Main Kit, 500m in Coils</v>
          </cell>
          <cell r="F72" t="str">
            <v>N</v>
          </cell>
          <cell r="H72">
            <v>1600</v>
          </cell>
          <cell r="I72">
            <v>0</v>
          </cell>
          <cell r="J72">
            <v>1100</v>
          </cell>
          <cell r="K72">
            <v>11.875</v>
          </cell>
          <cell r="L72">
            <v>0</v>
          </cell>
          <cell r="M72">
            <v>0</v>
          </cell>
          <cell r="N72">
            <v>250</v>
          </cell>
          <cell r="O72">
            <v>250</v>
          </cell>
          <cell r="P72">
            <v>190</v>
          </cell>
        </row>
        <row r="73">
          <cell r="B73" t="str">
            <v>D</v>
          </cell>
          <cell r="C73">
            <v>48124</v>
          </cell>
          <cell r="D73" t="str">
            <v>DMU3</v>
          </cell>
          <cell r="E73" t="str">
            <v>90mm (OD) uPVC Distribution Main Kit 500M</v>
          </cell>
          <cell r="F73" t="str">
            <v>S</v>
          </cell>
          <cell r="H73">
            <v>685.44</v>
          </cell>
          <cell r="I73">
            <v>0</v>
          </cell>
          <cell r="J73">
            <v>668</v>
          </cell>
          <cell r="K73">
            <v>7.0857599999999996</v>
          </cell>
          <cell r="L73">
            <v>0</v>
          </cell>
          <cell r="M73">
            <v>0</v>
          </cell>
          <cell r="N73">
            <v>122</v>
          </cell>
          <cell r="O73">
            <v>440</v>
          </cell>
          <cell r="P73">
            <v>132</v>
          </cell>
        </row>
        <row r="74">
          <cell r="B74" t="str">
            <v>D</v>
          </cell>
          <cell r="C74">
            <v>48124</v>
          </cell>
          <cell r="D74" t="str">
            <v>DMU4</v>
          </cell>
          <cell r="E74" t="str">
            <v>110mm (OD) HEP3O Distribution Main Kit,500m</v>
          </cell>
          <cell r="F74" t="str">
            <v>N</v>
          </cell>
          <cell r="H74">
            <v>1643.04</v>
          </cell>
          <cell r="I74">
            <v>0</v>
          </cell>
          <cell r="J74">
            <v>861</v>
          </cell>
          <cell r="K74">
            <v>10.836</v>
          </cell>
          <cell r="L74">
            <v>0</v>
          </cell>
          <cell r="M74">
            <v>0</v>
          </cell>
          <cell r="N74">
            <v>120</v>
          </cell>
          <cell r="O74">
            <v>210</v>
          </cell>
          <cell r="P74">
            <v>430</v>
          </cell>
        </row>
        <row r="75">
          <cell r="B75" t="str">
            <v>D</v>
          </cell>
          <cell r="C75">
            <v>48124</v>
          </cell>
          <cell r="D75" t="str">
            <v>DMU6</v>
          </cell>
          <cell r="E75" t="str">
            <v>160mm (OD) HEP3O Distribution Main Kit, 500m</v>
          </cell>
          <cell r="F75" t="str">
            <v>N</v>
          </cell>
          <cell r="H75">
            <v>2935.8</v>
          </cell>
          <cell r="I75">
            <v>0</v>
          </cell>
          <cell r="J75">
            <v>557</v>
          </cell>
          <cell r="K75">
            <v>2.94</v>
          </cell>
          <cell r="L75">
            <v>0</v>
          </cell>
          <cell r="M75">
            <v>0</v>
          </cell>
          <cell r="N75">
            <v>100</v>
          </cell>
          <cell r="O75">
            <v>70</v>
          </cell>
          <cell r="P75">
            <v>420</v>
          </cell>
        </row>
        <row r="76">
          <cell r="B76" t="str">
            <v>D</v>
          </cell>
          <cell r="C76">
            <v>48120</v>
          </cell>
          <cell r="D76" t="str">
            <v>DP</v>
          </cell>
          <cell r="E76" t="str">
            <v>32mm (OD) PE Distribution Pipe, 50m</v>
          </cell>
          <cell r="F76" t="str">
            <v>S</v>
          </cell>
          <cell r="G76">
            <v>14</v>
          </cell>
          <cell r="H76">
            <v>14</v>
          </cell>
          <cell r="I76">
            <v>196</v>
          </cell>
          <cell r="J76">
            <v>14</v>
          </cell>
          <cell r="K76">
            <v>0.19</v>
          </cell>
          <cell r="L76">
            <v>196</v>
          </cell>
          <cell r="M76">
            <v>2.66</v>
          </cell>
          <cell r="N76">
            <v>100</v>
          </cell>
          <cell r="O76">
            <v>100</v>
          </cell>
          <cell r="P76">
            <v>19</v>
          </cell>
        </row>
        <row r="77">
          <cell r="B77" t="str">
            <v>D</v>
          </cell>
          <cell r="C77">
            <v>48120</v>
          </cell>
          <cell r="D77" t="str">
            <v>DPP2</v>
          </cell>
          <cell r="E77" t="str">
            <v>Complete Kit - 63mm distribution pipe &amp; coupler</v>
          </cell>
          <cell r="F77" t="str">
            <v>S</v>
          </cell>
          <cell r="H77">
            <v>59.49</v>
          </cell>
          <cell r="I77">
            <v>0</v>
          </cell>
          <cell r="J77">
            <v>53</v>
          </cell>
          <cell r="K77">
            <v>0.54910000000000003</v>
          </cell>
          <cell r="L77">
            <v>0</v>
          </cell>
          <cell r="M77">
            <v>0</v>
          </cell>
          <cell r="N77">
            <v>170</v>
          </cell>
          <cell r="O77">
            <v>19</v>
          </cell>
          <cell r="P77">
            <v>170</v>
          </cell>
        </row>
        <row r="78">
          <cell r="B78" t="str">
            <v>D</v>
          </cell>
          <cell r="C78">
            <v>48121</v>
          </cell>
          <cell r="D78" t="str">
            <v>DS</v>
          </cell>
          <cell r="E78" t="str">
            <v>Distribution Tapstand (1" Galvinised Pipe)</v>
          </cell>
          <cell r="F78" t="str">
            <v>S</v>
          </cell>
          <cell r="G78">
            <v>13</v>
          </cell>
          <cell r="H78">
            <v>181.35</v>
          </cell>
          <cell r="I78">
            <v>2357.5499999999997</v>
          </cell>
          <cell r="J78">
            <v>30</v>
          </cell>
          <cell r="K78">
            <v>4.1106999999999998E-2</v>
          </cell>
          <cell r="L78">
            <v>390</v>
          </cell>
          <cell r="M78">
            <v>0.53439099999999995</v>
          </cell>
          <cell r="N78">
            <v>11</v>
          </cell>
          <cell r="O78">
            <v>101</v>
          </cell>
          <cell r="P78">
            <v>37</v>
          </cell>
        </row>
        <row r="79">
          <cell r="B79" t="str">
            <v>D</v>
          </cell>
          <cell r="C79">
            <v>48121</v>
          </cell>
          <cell r="D79" t="str">
            <v>DSC</v>
          </cell>
          <cell r="E79" t="str">
            <v>Distribution Tapstand - Conversion Kit</v>
          </cell>
          <cell r="F79" t="str">
            <v>S</v>
          </cell>
          <cell r="H79">
            <v>19.54</v>
          </cell>
          <cell r="I79">
            <v>0</v>
          </cell>
          <cell r="J79">
            <v>6</v>
          </cell>
          <cell r="K79">
            <v>1.35E-2</v>
          </cell>
          <cell r="L79">
            <v>0</v>
          </cell>
          <cell r="N79">
            <v>15</v>
          </cell>
          <cell r="O79">
            <v>30</v>
          </cell>
          <cell r="P79">
            <v>30</v>
          </cell>
        </row>
        <row r="80">
          <cell r="B80" t="str">
            <v>D</v>
          </cell>
          <cell r="C80">
            <v>48122</v>
          </cell>
          <cell r="D80" t="str">
            <v>DV</v>
          </cell>
          <cell r="E80" t="str">
            <v>Water Tap 3/4" Talflo Valve</v>
          </cell>
          <cell r="F80" t="str">
            <v>S</v>
          </cell>
          <cell r="H80">
            <v>8.0500000000000007</v>
          </cell>
          <cell r="I80">
            <v>0</v>
          </cell>
          <cell r="J80">
            <v>1</v>
          </cell>
          <cell r="K80">
            <v>1.0000000000000001E-5</v>
          </cell>
          <cell r="L80">
            <v>0</v>
          </cell>
          <cell r="M80">
            <v>0</v>
          </cell>
          <cell r="N80">
            <v>10</v>
          </cell>
          <cell r="O80">
            <v>1</v>
          </cell>
          <cell r="P80">
            <v>1</v>
          </cell>
        </row>
        <row r="81">
          <cell r="B81" t="str">
            <v>F</v>
          </cell>
          <cell r="C81">
            <v>48144</v>
          </cell>
          <cell r="D81" t="str">
            <v>FAS</v>
          </cell>
          <cell r="E81" t="str">
            <v>Aluminium Sulphate (500kg)</v>
          </cell>
          <cell r="F81" t="str">
            <v>S</v>
          </cell>
          <cell r="H81">
            <v>92.5</v>
          </cell>
          <cell r="I81">
            <v>0</v>
          </cell>
          <cell r="J81">
            <v>525</v>
          </cell>
          <cell r="K81">
            <v>0.87717599999999996</v>
          </cell>
          <cell r="L81">
            <v>0</v>
          </cell>
          <cell r="M81">
            <v>0</v>
          </cell>
          <cell r="N81">
            <v>131</v>
          </cell>
          <cell r="O81">
            <v>108</v>
          </cell>
          <cell r="P81">
            <v>62</v>
          </cell>
        </row>
        <row r="82">
          <cell r="B82" t="str">
            <v>F</v>
          </cell>
          <cell r="C82">
            <v>48143</v>
          </cell>
          <cell r="D82" t="str">
            <v>FASD</v>
          </cell>
          <cell r="E82" t="str">
            <v>Alum Suction Side Dosing Kit</v>
          </cell>
          <cell r="F82" t="str">
            <v>S</v>
          </cell>
          <cell r="H82">
            <v>529.88</v>
          </cell>
          <cell r="I82">
            <v>0</v>
          </cell>
          <cell r="J82">
            <v>84</v>
          </cell>
          <cell r="K82">
            <v>0.51893999999999996</v>
          </cell>
          <cell r="L82">
            <v>0</v>
          </cell>
          <cell r="M82">
            <v>0</v>
          </cell>
          <cell r="N82">
            <v>62</v>
          </cell>
          <cell r="O82">
            <v>62</v>
          </cell>
          <cell r="P82">
            <v>135</v>
          </cell>
        </row>
        <row r="83">
          <cell r="B83" t="str">
            <v>F</v>
          </cell>
          <cell r="C83">
            <v>48144</v>
          </cell>
          <cell r="D83" t="str">
            <v>FBR</v>
          </cell>
          <cell r="E83" t="str">
            <v>M-FC Broth for Delagua Water Testing Kit*</v>
          </cell>
          <cell r="F83" t="str">
            <v>S</v>
          </cell>
          <cell r="H83">
            <v>1.02</v>
          </cell>
          <cell r="I83">
            <v>0</v>
          </cell>
          <cell r="J83">
            <v>0.2</v>
          </cell>
          <cell r="K83">
            <v>1E-3</v>
          </cell>
          <cell r="L83">
            <v>0</v>
          </cell>
          <cell r="M83">
            <v>0</v>
          </cell>
          <cell r="N83">
            <v>10</v>
          </cell>
          <cell r="O83">
            <v>10</v>
          </cell>
          <cell r="P83">
            <v>10</v>
          </cell>
        </row>
        <row r="84">
          <cell r="B84" t="str">
            <v>F</v>
          </cell>
          <cell r="C84">
            <v>48143</v>
          </cell>
          <cell r="D84" t="str">
            <v>FCCD</v>
          </cell>
          <cell r="E84" t="str">
            <v>Chlorine Constant Rate Dosing Kit</v>
          </cell>
          <cell r="F84" t="str">
            <v>S</v>
          </cell>
          <cell r="H84">
            <v>318</v>
          </cell>
          <cell r="I84">
            <v>0</v>
          </cell>
          <cell r="J84">
            <v>35</v>
          </cell>
          <cell r="K84">
            <v>0.33600000000000002</v>
          </cell>
          <cell r="L84">
            <v>0</v>
          </cell>
          <cell r="M84">
            <v>0</v>
          </cell>
          <cell r="N84">
            <v>100</v>
          </cell>
          <cell r="O84">
            <v>56</v>
          </cell>
          <cell r="P84">
            <v>60</v>
          </cell>
        </row>
        <row r="85">
          <cell r="B85" t="str">
            <v>F</v>
          </cell>
          <cell r="C85">
            <v>48144</v>
          </cell>
          <cell r="D85" t="str">
            <v>FCH</v>
          </cell>
          <cell r="E85" t="str">
            <v>HTH Chlorine Powder</v>
          </cell>
          <cell r="F85" t="str">
            <v>N</v>
          </cell>
          <cell r="H85">
            <v>13.9</v>
          </cell>
          <cell r="I85">
            <v>0</v>
          </cell>
          <cell r="J85">
            <v>11</v>
          </cell>
          <cell r="K85">
            <v>1.7999999999999999E-2</v>
          </cell>
          <cell r="L85">
            <v>0</v>
          </cell>
          <cell r="M85">
            <v>0</v>
          </cell>
          <cell r="N85">
            <v>30</v>
          </cell>
          <cell r="O85">
            <v>20</v>
          </cell>
          <cell r="P85">
            <v>30</v>
          </cell>
        </row>
        <row r="86">
          <cell r="B86" t="str">
            <v>F</v>
          </cell>
          <cell r="C86">
            <v>48144</v>
          </cell>
          <cell r="D86" t="str">
            <v>FCT</v>
          </cell>
          <cell r="E86" t="str">
            <v>Chlorine Tablets (Trichloroisocyanuric Acid)</v>
          </cell>
          <cell r="F86" t="str">
            <v>S</v>
          </cell>
          <cell r="H86">
            <v>19</v>
          </cell>
          <cell r="I86">
            <v>0</v>
          </cell>
          <cell r="J86">
            <v>12</v>
          </cell>
          <cell r="K86">
            <v>1.9375E-2</v>
          </cell>
          <cell r="L86">
            <v>0</v>
          </cell>
          <cell r="M86">
            <v>0</v>
          </cell>
          <cell r="N86">
            <v>25</v>
          </cell>
          <cell r="O86">
            <v>31</v>
          </cell>
          <cell r="P86">
            <v>25</v>
          </cell>
        </row>
        <row r="87">
          <cell r="B87" t="str">
            <v>F</v>
          </cell>
          <cell r="C87">
            <v>48144</v>
          </cell>
          <cell r="D87" t="str">
            <v>FD1</v>
          </cell>
          <cell r="E87" t="str">
            <v>DPD1 Water Testing Tablets*</v>
          </cell>
          <cell r="F87" t="str">
            <v>S</v>
          </cell>
          <cell r="H87">
            <v>9.4</v>
          </cell>
          <cell r="I87">
            <v>0</v>
          </cell>
          <cell r="J87">
            <v>0.1</v>
          </cell>
          <cell r="K87">
            <v>5.2800000000000004E-4</v>
          </cell>
          <cell r="L87">
            <v>0</v>
          </cell>
          <cell r="M87">
            <v>0</v>
          </cell>
          <cell r="N87">
            <v>11</v>
          </cell>
          <cell r="O87">
            <v>8</v>
          </cell>
          <cell r="P87">
            <v>6</v>
          </cell>
        </row>
        <row r="88">
          <cell r="B88" t="str">
            <v>F</v>
          </cell>
          <cell r="C88">
            <v>48144</v>
          </cell>
          <cell r="D88" t="str">
            <v>FD3</v>
          </cell>
          <cell r="E88" t="str">
            <v>DPD3 Water Testing Tablets*</v>
          </cell>
          <cell r="F88" t="str">
            <v>S</v>
          </cell>
          <cell r="H88">
            <v>10</v>
          </cell>
          <cell r="I88">
            <v>0</v>
          </cell>
          <cell r="J88">
            <v>0.1</v>
          </cell>
          <cell r="K88">
            <v>5.2800000000000004E-4</v>
          </cell>
          <cell r="L88">
            <v>0</v>
          </cell>
          <cell r="N88">
            <v>11</v>
          </cell>
          <cell r="O88">
            <v>8</v>
          </cell>
          <cell r="P88">
            <v>6</v>
          </cell>
        </row>
        <row r="89">
          <cell r="B89" t="str">
            <v>F</v>
          </cell>
          <cell r="C89">
            <v>48143</v>
          </cell>
          <cell r="D89" t="str">
            <v>FDO</v>
          </cell>
          <cell r="E89" t="str">
            <v>Chlorine/Aluminium Sulphate Dosing Pump</v>
          </cell>
          <cell r="F89" t="str">
            <v>N</v>
          </cell>
          <cell r="H89">
            <v>2736.8</v>
          </cell>
          <cell r="I89">
            <v>0</v>
          </cell>
          <cell r="J89">
            <v>75</v>
          </cell>
          <cell r="K89">
            <v>0.75</v>
          </cell>
          <cell r="L89">
            <v>0</v>
          </cell>
          <cell r="M89">
            <v>0</v>
          </cell>
          <cell r="N89">
            <v>100</v>
          </cell>
          <cell r="O89">
            <v>50</v>
          </cell>
          <cell r="P89">
            <v>150</v>
          </cell>
        </row>
        <row r="90">
          <cell r="B90" t="str">
            <v>F</v>
          </cell>
          <cell r="C90">
            <v>48146</v>
          </cell>
          <cell r="D90" t="str">
            <v>FDS</v>
          </cell>
          <cell r="E90" t="str">
            <v>TDS Conductivity Meter*</v>
          </cell>
          <cell r="F90" t="str">
            <v>S</v>
          </cell>
          <cell r="H90">
            <v>48.03</v>
          </cell>
          <cell r="I90">
            <v>0</v>
          </cell>
          <cell r="J90">
            <v>0.3</v>
          </cell>
          <cell r="K90">
            <v>5.7600000000000001E-4</v>
          </cell>
          <cell r="L90">
            <v>0</v>
          </cell>
          <cell r="M90">
            <v>0</v>
          </cell>
          <cell r="N90">
            <v>16</v>
          </cell>
          <cell r="O90">
            <v>9</v>
          </cell>
          <cell r="P90">
            <v>4</v>
          </cell>
        </row>
        <row r="91">
          <cell r="B91" t="str">
            <v>F</v>
          </cell>
          <cell r="C91">
            <v>48144</v>
          </cell>
          <cell r="D91" t="str">
            <v>FEG</v>
          </cell>
          <cell r="E91" t="str">
            <v>Electrolytic Sodium Hypochlorite Generator</v>
          </cell>
          <cell r="F91" t="str">
            <v>N</v>
          </cell>
          <cell r="H91">
            <v>3800.35</v>
          </cell>
          <cell r="I91">
            <v>0</v>
          </cell>
          <cell r="J91">
            <v>93</v>
          </cell>
          <cell r="K91">
            <v>0.52200000000000002</v>
          </cell>
          <cell r="L91">
            <v>0</v>
          </cell>
          <cell r="M91">
            <v>0</v>
          </cell>
          <cell r="N91">
            <v>60</v>
          </cell>
          <cell r="O91">
            <v>145</v>
          </cell>
          <cell r="P91">
            <v>60</v>
          </cell>
        </row>
        <row r="92">
          <cell r="B92" t="str">
            <v>F</v>
          </cell>
          <cell r="C92">
            <v>48140</v>
          </cell>
          <cell r="D92" t="str">
            <v>FF</v>
          </cell>
          <cell r="E92" t="str">
            <v>Slow Sand Filtration Kit</v>
          </cell>
          <cell r="F92" t="str">
            <v>S</v>
          </cell>
          <cell r="H92">
            <v>4368.25</v>
          </cell>
          <cell r="I92">
            <v>0</v>
          </cell>
          <cell r="J92">
            <v>389</v>
          </cell>
          <cell r="K92">
            <v>3.0479400000000001</v>
          </cell>
          <cell r="L92">
            <v>0</v>
          </cell>
          <cell r="M92">
            <v>0</v>
          </cell>
          <cell r="N92">
            <v>236</v>
          </cell>
          <cell r="O92">
            <v>123</v>
          </cell>
          <cell r="P92">
            <v>105</v>
          </cell>
        </row>
        <row r="93">
          <cell r="B93" t="str">
            <v>F</v>
          </cell>
          <cell r="C93">
            <v>48146</v>
          </cell>
          <cell r="D93" t="str">
            <v>FFP</v>
          </cell>
          <cell r="E93" t="str">
            <v>Floating Pot Chlorinator Kit</v>
          </cell>
          <cell r="F93" t="str">
            <v>S</v>
          </cell>
          <cell r="H93">
            <v>48.04</v>
          </cell>
          <cell r="I93">
            <v>0</v>
          </cell>
          <cell r="J93">
            <v>2</v>
          </cell>
          <cell r="K93">
            <v>3.7440000000000001E-2</v>
          </cell>
          <cell r="L93">
            <v>0</v>
          </cell>
          <cell r="M93">
            <v>0</v>
          </cell>
          <cell r="N93">
            <v>40</v>
          </cell>
          <cell r="O93">
            <v>26</v>
          </cell>
          <cell r="P93">
            <v>36</v>
          </cell>
        </row>
        <row r="94">
          <cell r="B94" t="str">
            <v>F</v>
          </cell>
          <cell r="C94">
            <v>48144</v>
          </cell>
          <cell r="D94" t="str">
            <v>FGP</v>
          </cell>
          <cell r="E94" t="str">
            <v>Gelman Absorbent Pads*</v>
          </cell>
          <cell r="F94" t="str">
            <v>S</v>
          </cell>
          <cell r="H94">
            <v>20</v>
          </cell>
          <cell r="I94">
            <v>0</v>
          </cell>
          <cell r="J94">
            <v>0.1</v>
          </cell>
          <cell r="K94">
            <v>6.9300000000000004E-4</v>
          </cell>
          <cell r="L94">
            <v>0</v>
          </cell>
          <cell r="M94">
            <v>0</v>
          </cell>
          <cell r="N94">
            <v>11</v>
          </cell>
          <cell r="O94">
            <v>9</v>
          </cell>
          <cell r="P94">
            <v>7</v>
          </cell>
        </row>
        <row r="95">
          <cell r="B95" t="str">
            <v>F</v>
          </cell>
          <cell r="C95">
            <v>48144</v>
          </cell>
          <cell r="D95" t="str">
            <v>FHF</v>
          </cell>
          <cell r="E95" t="str">
            <v>Ceramic Candle Household Filters</v>
          </cell>
          <cell r="F95" t="str">
            <v>S</v>
          </cell>
          <cell r="H95">
            <v>1200</v>
          </cell>
          <cell r="I95">
            <v>0</v>
          </cell>
          <cell r="J95">
            <v>212</v>
          </cell>
          <cell r="K95">
            <v>1.8</v>
          </cell>
          <cell r="L95">
            <v>0</v>
          </cell>
          <cell r="N95">
            <v>120</v>
          </cell>
          <cell r="O95">
            <v>100</v>
          </cell>
          <cell r="P95">
            <v>150</v>
          </cell>
        </row>
        <row r="96">
          <cell r="B96" t="str">
            <v>F</v>
          </cell>
          <cell r="C96">
            <v>48141</v>
          </cell>
          <cell r="D96" t="str">
            <v>FK</v>
          </cell>
          <cell r="E96" t="str">
            <v>Delagua Water Testing Kit - 240v</v>
          </cell>
          <cell r="F96" t="str">
            <v>S</v>
          </cell>
          <cell r="G96">
            <v>2</v>
          </cell>
          <cell r="H96">
            <v>1086.8</v>
          </cell>
          <cell r="I96">
            <v>2173.6</v>
          </cell>
          <cell r="J96">
            <v>15</v>
          </cell>
          <cell r="K96">
            <v>7.9523999999999997E-2</v>
          </cell>
          <cell r="L96">
            <v>30</v>
          </cell>
          <cell r="M96">
            <v>0.15904799999999999</v>
          </cell>
          <cell r="N96">
            <v>47</v>
          </cell>
          <cell r="O96">
            <v>47</v>
          </cell>
          <cell r="P96">
            <v>36</v>
          </cell>
        </row>
        <row r="97">
          <cell r="B97" t="str">
            <v>F</v>
          </cell>
          <cell r="C97">
            <v>48141</v>
          </cell>
          <cell r="D97" t="str">
            <v>FK10</v>
          </cell>
          <cell r="E97" t="str">
            <v>Delagua Water Testing Kit 110v</v>
          </cell>
          <cell r="F97" t="str">
            <v>S</v>
          </cell>
          <cell r="H97">
            <v>1086.17</v>
          </cell>
          <cell r="I97">
            <v>0</v>
          </cell>
          <cell r="J97">
            <v>15</v>
          </cell>
          <cell r="K97">
            <v>0.108241</v>
          </cell>
          <cell r="L97">
            <v>0</v>
          </cell>
          <cell r="M97">
            <v>0</v>
          </cell>
          <cell r="N97">
            <v>47</v>
          </cell>
          <cell r="O97">
            <v>47</v>
          </cell>
          <cell r="P97">
            <v>49</v>
          </cell>
        </row>
        <row r="98">
          <cell r="B98" t="str">
            <v>F</v>
          </cell>
          <cell r="C98">
            <v>48144</v>
          </cell>
          <cell r="D98" t="str">
            <v>FKC</v>
          </cell>
          <cell r="E98" t="str">
            <v>Consumables For Delagua Water Testing Kit*</v>
          </cell>
          <cell r="F98" t="str">
            <v>S</v>
          </cell>
          <cell r="G98">
            <v>2</v>
          </cell>
          <cell r="H98">
            <v>64.3</v>
          </cell>
          <cell r="I98">
            <v>128.6</v>
          </cell>
          <cell r="J98">
            <v>2</v>
          </cell>
          <cell r="K98">
            <v>2.2799999999999999E-3</v>
          </cell>
          <cell r="L98">
            <v>4</v>
          </cell>
          <cell r="M98">
            <v>4.5599999999999998E-3</v>
          </cell>
          <cell r="N98">
            <v>19</v>
          </cell>
          <cell r="O98">
            <v>5</v>
          </cell>
          <cell r="P98">
            <v>24</v>
          </cell>
        </row>
        <row r="99">
          <cell r="B99" t="str">
            <v>F</v>
          </cell>
          <cell r="C99">
            <v>48144</v>
          </cell>
          <cell r="D99" t="str">
            <v>FMF</v>
          </cell>
          <cell r="E99" t="str">
            <v>Microfiltration Membrane for Protazoa Removal</v>
          </cell>
          <cell r="F99" t="str">
            <v>N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F</v>
          </cell>
          <cell r="C100">
            <v>48146</v>
          </cell>
          <cell r="D100" t="str">
            <v>FMT</v>
          </cell>
          <cell r="E100" t="str">
            <v>Measuring &amp; Testing Kit</v>
          </cell>
          <cell r="F100" t="str">
            <v>S</v>
          </cell>
          <cell r="H100">
            <v>439.81</v>
          </cell>
          <cell r="I100">
            <v>0</v>
          </cell>
          <cell r="J100">
            <v>17</v>
          </cell>
          <cell r="K100">
            <v>0.113568</v>
          </cell>
          <cell r="L100">
            <v>0</v>
          </cell>
          <cell r="M100">
            <v>0</v>
          </cell>
          <cell r="N100">
            <v>56</v>
          </cell>
          <cell r="O100">
            <v>39</v>
          </cell>
          <cell r="P100">
            <v>52</v>
          </cell>
        </row>
        <row r="101">
          <cell r="B101" t="str">
            <v>F</v>
          </cell>
          <cell r="C101">
            <v>48145</v>
          </cell>
          <cell r="D101" t="str">
            <v>FPO</v>
          </cell>
          <cell r="E101" t="str">
            <v>Pooltester for Chlorine/pH Testing*</v>
          </cell>
          <cell r="F101" t="str">
            <v>S</v>
          </cell>
          <cell r="H101">
            <v>9.9</v>
          </cell>
          <cell r="I101">
            <v>0</v>
          </cell>
          <cell r="J101">
            <v>0.3</v>
          </cell>
          <cell r="K101">
            <v>5.0000000000000001E-4</v>
          </cell>
          <cell r="L101">
            <v>0</v>
          </cell>
          <cell r="M101">
            <v>0</v>
          </cell>
          <cell r="N101">
            <v>10</v>
          </cell>
          <cell r="O101">
            <v>5</v>
          </cell>
          <cell r="P101">
            <v>10</v>
          </cell>
        </row>
        <row r="102">
          <cell r="B102" t="str">
            <v>F</v>
          </cell>
          <cell r="C102">
            <v>48144</v>
          </cell>
          <cell r="D102" t="str">
            <v>FPR</v>
          </cell>
          <cell r="E102" t="str">
            <v>Phenol Red Tablets*</v>
          </cell>
          <cell r="F102" t="str">
            <v>S</v>
          </cell>
          <cell r="H102">
            <v>10</v>
          </cell>
          <cell r="I102">
            <v>0</v>
          </cell>
          <cell r="J102">
            <v>0.1</v>
          </cell>
          <cell r="K102">
            <v>5.2800000000000004E-4</v>
          </cell>
          <cell r="L102">
            <v>0</v>
          </cell>
          <cell r="M102">
            <v>0</v>
          </cell>
          <cell r="N102">
            <v>11</v>
          </cell>
          <cell r="O102">
            <v>8</v>
          </cell>
          <cell r="P102">
            <v>6</v>
          </cell>
        </row>
        <row r="103">
          <cell r="B103" t="str">
            <v>F</v>
          </cell>
          <cell r="C103">
            <v>48144</v>
          </cell>
          <cell r="D103" t="str">
            <v>FPU</v>
          </cell>
          <cell r="E103" t="str">
            <v>14/20 Litre Water Disinfection Tablets</v>
          </cell>
          <cell r="F103" t="str">
            <v>S</v>
          </cell>
          <cell r="H103">
            <v>397.8</v>
          </cell>
          <cell r="I103">
            <v>0</v>
          </cell>
          <cell r="J103">
            <v>16</v>
          </cell>
          <cell r="K103">
            <v>0.10816000000000001</v>
          </cell>
          <cell r="L103">
            <v>0</v>
          </cell>
          <cell r="M103">
            <v>0</v>
          </cell>
          <cell r="N103">
            <v>40</v>
          </cell>
          <cell r="O103">
            <v>52</v>
          </cell>
          <cell r="P103">
            <v>52</v>
          </cell>
        </row>
        <row r="104">
          <cell r="B104" t="str">
            <v>F</v>
          </cell>
          <cell r="C104">
            <v>48144</v>
          </cell>
          <cell r="D104" t="str">
            <v>FRF</v>
          </cell>
          <cell r="E104" t="str">
            <v>Roughing Filter for T11 Tank</v>
          </cell>
          <cell r="F104" t="str">
            <v>S</v>
          </cell>
          <cell r="H104">
            <v>1713</v>
          </cell>
          <cell r="I104">
            <v>0</v>
          </cell>
          <cell r="J104">
            <v>258</v>
          </cell>
          <cell r="K104">
            <v>1.3280400000000001</v>
          </cell>
          <cell r="L104">
            <v>0</v>
          </cell>
          <cell r="M104">
            <v>0</v>
          </cell>
          <cell r="N104">
            <v>140</v>
          </cell>
          <cell r="O104">
            <v>93</v>
          </cell>
          <cell r="P104">
            <v>102</v>
          </cell>
        </row>
        <row r="105">
          <cell r="B105" t="str">
            <v>F</v>
          </cell>
          <cell r="C105">
            <v>48144</v>
          </cell>
          <cell r="D105" t="str">
            <v>FSB</v>
          </cell>
          <cell r="E105" t="str">
            <v>Lauryl Sulphate Broth*</v>
          </cell>
          <cell r="F105" t="str">
            <v>S</v>
          </cell>
          <cell r="H105">
            <v>4.5</v>
          </cell>
          <cell r="I105">
            <v>0</v>
          </cell>
          <cell r="J105">
            <v>0.1</v>
          </cell>
          <cell r="K105">
            <v>4.4099999999999999E-4</v>
          </cell>
          <cell r="L105">
            <v>0</v>
          </cell>
          <cell r="M105">
            <v>0</v>
          </cell>
          <cell r="N105">
            <v>9</v>
          </cell>
          <cell r="O105">
            <v>7</v>
          </cell>
          <cell r="P105">
            <v>7</v>
          </cell>
        </row>
        <row r="106">
          <cell r="B106" t="str">
            <v>F</v>
          </cell>
          <cell r="C106">
            <v>48144</v>
          </cell>
          <cell r="D106" t="str">
            <v>FTT</v>
          </cell>
          <cell r="E106" t="str">
            <v>Turbidity Tube*</v>
          </cell>
          <cell r="F106" t="str">
            <v>S</v>
          </cell>
          <cell r="H106">
            <v>37.31</v>
          </cell>
          <cell r="I106">
            <v>0</v>
          </cell>
          <cell r="J106">
            <v>0.5</v>
          </cell>
          <cell r="K106">
            <v>6.2500000000000001E-4</v>
          </cell>
          <cell r="L106">
            <v>0</v>
          </cell>
          <cell r="M106">
            <v>0</v>
          </cell>
          <cell r="N106">
            <v>5</v>
          </cell>
          <cell r="O106">
            <v>5</v>
          </cell>
          <cell r="P106">
            <v>25</v>
          </cell>
        </row>
        <row r="107">
          <cell r="B107" t="str">
            <v>F</v>
          </cell>
          <cell r="C107">
            <v>48142</v>
          </cell>
          <cell r="D107" t="str">
            <v>FUC</v>
          </cell>
          <cell r="E107" t="str">
            <v>Complete Upflow Clarifier (To Fit T11 Tank)</v>
          </cell>
          <cell r="F107" t="str">
            <v>S</v>
          </cell>
          <cell r="H107">
            <v>3127.67</v>
          </cell>
          <cell r="I107">
            <v>0</v>
          </cell>
          <cell r="J107">
            <v>415</v>
          </cell>
          <cell r="K107">
            <v>1.8838699999999999</v>
          </cell>
          <cell r="L107">
            <v>0</v>
          </cell>
          <cell r="M107">
            <v>0</v>
          </cell>
          <cell r="N107">
            <v>155</v>
          </cell>
          <cell r="O107">
            <v>118</v>
          </cell>
          <cell r="P107">
            <v>103</v>
          </cell>
        </row>
        <row r="108">
          <cell r="B108" t="str">
            <v>F</v>
          </cell>
          <cell r="C108">
            <v>48144</v>
          </cell>
          <cell r="D108" t="str">
            <v>FX</v>
          </cell>
          <cell r="E108" t="str">
            <v>Fibertex F-4m Filter Fabric</v>
          </cell>
          <cell r="F108" t="str">
            <v>S</v>
          </cell>
          <cell r="H108">
            <v>246.33</v>
          </cell>
          <cell r="I108">
            <v>0</v>
          </cell>
          <cell r="J108">
            <v>114</v>
          </cell>
          <cell r="K108">
            <v>1.224</v>
          </cell>
          <cell r="L108">
            <v>0</v>
          </cell>
          <cell r="M108">
            <v>0</v>
          </cell>
          <cell r="N108">
            <v>120</v>
          </cell>
          <cell r="O108">
            <v>120</v>
          </cell>
          <cell r="P108">
            <v>85</v>
          </cell>
        </row>
        <row r="109">
          <cell r="B109" t="str">
            <v>G</v>
          </cell>
          <cell r="C109">
            <v>48139</v>
          </cell>
          <cell r="D109" t="str">
            <v>G0.1</v>
          </cell>
          <cell r="E109" t="str">
            <v>12m Roll PTFE Tape (12mm Wide)</v>
          </cell>
          <cell r="F109" t="str">
            <v>S</v>
          </cell>
          <cell r="G109">
            <v>12</v>
          </cell>
          <cell r="H109">
            <v>0.17519999999999999</v>
          </cell>
          <cell r="I109">
            <v>2.1023999999999998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B110" t="str">
            <v>G</v>
          </cell>
          <cell r="C110">
            <v>48122</v>
          </cell>
          <cell r="D110" t="str">
            <v>G1.1</v>
          </cell>
          <cell r="E110" t="str">
            <v>32mm Compression Coupler uPVC</v>
          </cell>
          <cell r="F110" t="str">
            <v>S</v>
          </cell>
          <cell r="G110">
            <v>12</v>
          </cell>
          <cell r="H110">
            <v>1.3008999999999999</v>
          </cell>
          <cell r="I110">
            <v>15.610799999999999</v>
          </cell>
          <cell r="J110">
            <v>0</v>
          </cell>
          <cell r="K110">
            <v>1.2E-5</v>
          </cell>
          <cell r="L110">
            <v>0</v>
          </cell>
          <cell r="M110">
            <v>1.44E-4</v>
          </cell>
          <cell r="N110">
            <v>4</v>
          </cell>
          <cell r="O110">
            <v>3</v>
          </cell>
          <cell r="P110">
            <v>1</v>
          </cell>
        </row>
        <row r="111">
          <cell r="B111" t="str">
            <v>G</v>
          </cell>
          <cell r="C111">
            <v>48122</v>
          </cell>
          <cell r="D111" t="str">
            <v>G1.3</v>
          </cell>
          <cell r="E111" t="str">
            <v>32mm Compression Tee uPVC</v>
          </cell>
          <cell r="F111" t="str">
            <v>S</v>
          </cell>
          <cell r="G111">
            <v>12</v>
          </cell>
          <cell r="H111">
            <v>3.5002</v>
          </cell>
          <cell r="I111">
            <v>42.002400000000002</v>
          </cell>
          <cell r="J111">
            <v>0</v>
          </cell>
          <cell r="K111">
            <v>4.8000000000000001E-5</v>
          </cell>
          <cell r="L111">
            <v>0</v>
          </cell>
          <cell r="M111">
            <v>5.7600000000000001E-4</v>
          </cell>
          <cell r="N111">
            <v>6</v>
          </cell>
          <cell r="O111">
            <v>4</v>
          </cell>
          <cell r="P111">
            <v>2</v>
          </cell>
        </row>
        <row r="112">
          <cell r="B112" t="str">
            <v>G</v>
          </cell>
          <cell r="C112">
            <v>48122</v>
          </cell>
          <cell r="D112" t="str">
            <v>G1.6</v>
          </cell>
          <cell r="E112" t="str">
            <v>32mm Compression to 1" BSP (M) Coupler</v>
          </cell>
          <cell r="F112" t="str">
            <v>S</v>
          </cell>
          <cell r="G112">
            <v>12</v>
          </cell>
          <cell r="H112">
            <v>1.5783</v>
          </cell>
          <cell r="I112">
            <v>18.939599999999999</v>
          </cell>
          <cell r="J112">
            <v>0.1</v>
          </cell>
          <cell r="K112">
            <v>3.9999999999999998E-6</v>
          </cell>
          <cell r="L112">
            <v>1.2000000000000002</v>
          </cell>
          <cell r="M112">
            <v>4.8000000000000001E-5</v>
          </cell>
          <cell r="N112">
            <v>4</v>
          </cell>
          <cell r="O112">
            <v>1</v>
          </cell>
          <cell r="P112">
            <v>1</v>
          </cell>
        </row>
        <row r="113">
          <cell r="B113" t="str">
            <v>G</v>
          </cell>
          <cell r="C113">
            <v>48122</v>
          </cell>
          <cell r="D113" t="str">
            <v>G2.1</v>
          </cell>
          <cell r="E113" t="str">
            <v>2" Hose Coupler (F) c/w Washer 60mm OD Hose MI</v>
          </cell>
          <cell r="F113" t="str">
            <v>S</v>
          </cell>
          <cell r="H113">
            <v>5.8392999999999997</v>
          </cell>
          <cell r="I113">
            <v>0</v>
          </cell>
          <cell r="J113">
            <v>1</v>
          </cell>
          <cell r="K113">
            <v>6.0000000000000002E-6</v>
          </cell>
          <cell r="L113">
            <v>0</v>
          </cell>
          <cell r="M113">
            <v>0</v>
          </cell>
          <cell r="N113">
            <v>3</v>
          </cell>
          <cell r="O113">
            <v>2</v>
          </cell>
          <cell r="P113">
            <v>1</v>
          </cell>
        </row>
        <row r="114">
          <cell r="B114" t="str">
            <v>G</v>
          </cell>
          <cell r="C114">
            <v>48122</v>
          </cell>
          <cell r="D114" t="str">
            <v>G2.11</v>
          </cell>
          <cell r="E114" t="str">
            <v>2" Floating Valve with Tank Reinforcement</v>
          </cell>
          <cell r="F114" t="str">
            <v>S</v>
          </cell>
          <cell r="H114">
            <v>170</v>
          </cell>
          <cell r="I114">
            <v>0</v>
          </cell>
          <cell r="J114">
            <v>10</v>
          </cell>
          <cell r="K114">
            <v>7.9826999999999995E-2</v>
          </cell>
          <cell r="L114">
            <v>0</v>
          </cell>
          <cell r="M114">
            <v>0</v>
          </cell>
          <cell r="N114">
            <v>59</v>
          </cell>
          <cell r="O114">
            <v>41</v>
          </cell>
          <cell r="P114">
            <v>33</v>
          </cell>
        </row>
        <row r="115">
          <cell r="B115" t="str">
            <v>G</v>
          </cell>
          <cell r="C115">
            <v>48122</v>
          </cell>
          <cell r="D115" t="str">
            <v>G2.12</v>
          </cell>
          <cell r="E115" t="str">
            <v>2" Bolted Hose Clip - 60mm OD Hose</v>
          </cell>
          <cell r="F115" t="str">
            <v>S</v>
          </cell>
          <cell r="H115">
            <v>1.1855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B116" t="str">
            <v>G</v>
          </cell>
          <cell r="C116">
            <v>48122</v>
          </cell>
          <cell r="D116" t="str">
            <v>G2.15</v>
          </cell>
          <cell r="E116" t="str">
            <v>For Code MTM 2" x 15m Coil Flexi Hose</v>
          </cell>
          <cell r="F116" t="str">
            <v>S</v>
          </cell>
          <cell r="H116">
            <v>25</v>
          </cell>
          <cell r="I116">
            <v>0</v>
          </cell>
          <cell r="J116">
            <v>16</v>
          </cell>
          <cell r="K116">
            <v>0.26522600000000002</v>
          </cell>
          <cell r="L116">
            <v>0</v>
          </cell>
          <cell r="M116">
            <v>0</v>
          </cell>
          <cell r="N116">
            <v>101</v>
          </cell>
          <cell r="O116">
            <v>101</v>
          </cell>
          <cell r="P116">
            <v>26</v>
          </cell>
        </row>
        <row r="117">
          <cell r="B117" t="str">
            <v>G</v>
          </cell>
          <cell r="C117">
            <v>48122</v>
          </cell>
          <cell r="D117" t="str">
            <v>G2.19</v>
          </cell>
          <cell r="E117" t="str">
            <v>63mm OD uPVC Compression Coupler</v>
          </cell>
          <cell r="F117" t="str">
            <v>S</v>
          </cell>
          <cell r="H117">
            <v>6.01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B118" t="str">
            <v>G</v>
          </cell>
          <cell r="C118">
            <v>48122</v>
          </cell>
          <cell r="D118" t="str">
            <v>G2.2</v>
          </cell>
          <cell r="E118" t="str">
            <v>2" BSP (m) Hose Coupler MI</v>
          </cell>
          <cell r="F118" t="str">
            <v>S</v>
          </cell>
          <cell r="H118">
            <v>5.1905000000000001</v>
          </cell>
          <cell r="I118">
            <v>0</v>
          </cell>
          <cell r="J118">
            <v>1</v>
          </cell>
          <cell r="K118">
            <v>6.0000000000000002E-6</v>
          </cell>
          <cell r="L118">
            <v>0</v>
          </cell>
          <cell r="M118">
            <v>0</v>
          </cell>
          <cell r="N118">
            <v>3</v>
          </cell>
          <cell r="O118">
            <v>2</v>
          </cell>
          <cell r="P118">
            <v>1</v>
          </cell>
        </row>
        <row r="119">
          <cell r="B119" t="str">
            <v>G</v>
          </cell>
          <cell r="C119">
            <v>48122</v>
          </cell>
          <cell r="D119" t="str">
            <v>G2.22</v>
          </cell>
          <cell r="E119" t="str">
            <v>2" Hex Nipple GI</v>
          </cell>
          <cell r="F119" t="str">
            <v>S</v>
          </cell>
          <cell r="H119">
            <v>2.4504999999999999</v>
          </cell>
          <cell r="I119">
            <v>0</v>
          </cell>
          <cell r="J119">
            <v>1</v>
          </cell>
          <cell r="K119">
            <v>6.0000000000000002E-6</v>
          </cell>
          <cell r="L119">
            <v>0</v>
          </cell>
          <cell r="M119">
            <v>0</v>
          </cell>
          <cell r="N119">
            <v>3</v>
          </cell>
          <cell r="O119">
            <v>2</v>
          </cell>
          <cell r="P119">
            <v>1</v>
          </cell>
        </row>
        <row r="120">
          <cell r="B120" t="str">
            <v>G</v>
          </cell>
          <cell r="C120">
            <v>48120</v>
          </cell>
          <cell r="D120" t="str">
            <v>G2.4</v>
          </cell>
          <cell r="E120" t="str">
            <v>2" Flexi Hose (30m coil)</v>
          </cell>
          <cell r="F120" t="str">
            <v>S</v>
          </cell>
          <cell r="H120">
            <v>60.69</v>
          </cell>
          <cell r="I120">
            <v>0</v>
          </cell>
          <cell r="J120">
            <v>26</v>
          </cell>
          <cell r="K120">
            <v>0.19101199999999999</v>
          </cell>
          <cell r="L120">
            <v>0</v>
          </cell>
          <cell r="M120">
            <v>0</v>
          </cell>
          <cell r="N120">
            <v>106</v>
          </cell>
          <cell r="O120">
            <v>106</v>
          </cell>
          <cell r="P120">
            <v>17</v>
          </cell>
        </row>
        <row r="121">
          <cell r="B121" t="str">
            <v>G</v>
          </cell>
          <cell r="C121">
            <v>48122</v>
          </cell>
          <cell r="D121" t="str">
            <v>G2.6</v>
          </cell>
          <cell r="E121" t="str">
            <v>2" BSP (F) Brass Gate Valve</v>
          </cell>
          <cell r="F121" t="str">
            <v>S</v>
          </cell>
          <cell r="G121">
            <v>10</v>
          </cell>
          <cell r="H121">
            <v>10</v>
          </cell>
          <cell r="I121">
            <v>100</v>
          </cell>
          <cell r="J121">
            <v>2</v>
          </cell>
          <cell r="K121">
            <v>1.44E-4</v>
          </cell>
          <cell r="L121">
            <v>20</v>
          </cell>
          <cell r="M121">
            <v>1.4400000000000001E-3</v>
          </cell>
          <cell r="N121">
            <v>8</v>
          </cell>
          <cell r="O121">
            <v>6</v>
          </cell>
          <cell r="P121">
            <v>3</v>
          </cell>
        </row>
        <row r="122">
          <cell r="B122" t="str">
            <v>G</v>
          </cell>
          <cell r="C122">
            <v>48122</v>
          </cell>
          <cell r="D122" t="str">
            <v>G3.1</v>
          </cell>
          <cell r="E122" t="str">
            <v>3" Flange Assembly</v>
          </cell>
          <cell r="F122" t="str">
            <v>S</v>
          </cell>
          <cell r="G122">
            <v>6</v>
          </cell>
          <cell r="H122">
            <v>31.43</v>
          </cell>
          <cell r="I122">
            <v>188.57999999999998</v>
          </cell>
          <cell r="J122">
            <v>6</v>
          </cell>
          <cell r="K122">
            <v>2.3040000000000001E-3</v>
          </cell>
          <cell r="L122">
            <v>36</v>
          </cell>
          <cell r="M122">
            <v>1.3823999999999999E-2</v>
          </cell>
          <cell r="N122">
            <v>16</v>
          </cell>
          <cell r="O122">
            <v>12</v>
          </cell>
          <cell r="P122">
            <v>12</v>
          </cell>
        </row>
        <row r="123">
          <cell r="B123" t="str">
            <v>G</v>
          </cell>
          <cell r="C123">
            <v>48122</v>
          </cell>
          <cell r="D123" t="str">
            <v>G3.10</v>
          </cell>
          <cell r="E123" t="str">
            <v>3" BSP (M) to 3" Compression Coupler uPVC</v>
          </cell>
          <cell r="F123" t="str">
            <v>S</v>
          </cell>
          <cell r="G123">
            <v>12</v>
          </cell>
          <cell r="H123">
            <v>10.7475</v>
          </cell>
          <cell r="I123">
            <v>128.97</v>
          </cell>
          <cell r="J123">
            <v>1</v>
          </cell>
          <cell r="K123">
            <v>9.0000000000000006E-5</v>
          </cell>
          <cell r="L123">
            <v>12</v>
          </cell>
          <cell r="M123">
            <v>1.08E-3</v>
          </cell>
          <cell r="N123">
            <v>6</v>
          </cell>
          <cell r="O123">
            <v>5</v>
          </cell>
          <cell r="P123">
            <v>3</v>
          </cell>
        </row>
        <row r="124">
          <cell r="B124" t="str">
            <v>G</v>
          </cell>
          <cell r="C124">
            <v>48122</v>
          </cell>
          <cell r="D124" t="str">
            <v>G3.14</v>
          </cell>
          <cell r="E124" t="str">
            <v>3" x 1" (F) Self-Tapping Ferrule Strap</v>
          </cell>
          <cell r="F124" t="str">
            <v>S</v>
          </cell>
          <cell r="G124">
            <v>6</v>
          </cell>
          <cell r="H124">
            <v>18.36</v>
          </cell>
          <cell r="I124">
            <v>110.16</v>
          </cell>
          <cell r="J124">
            <v>2</v>
          </cell>
          <cell r="K124">
            <v>9.0000000000000002E-6</v>
          </cell>
          <cell r="L124">
            <v>12</v>
          </cell>
          <cell r="M124">
            <v>5.3999999999999998E-5</v>
          </cell>
          <cell r="N124">
            <v>3</v>
          </cell>
          <cell r="O124">
            <v>3</v>
          </cell>
          <cell r="P124">
            <v>1</v>
          </cell>
        </row>
        <row r="125">
          <cell r="B125" t="str">
            <v>G</v>
          </cell>
          <cell r="C125">
            <v>48122</v>
          </cell>
          <cell r="D125" t="str">
            <v>G3.14.1</v>
          </cell>
          <cell r="E125" t="str">
            <v>Ferrule Strap Key</v>
          </cell>
          <cell r="F125" t="str">
            <v>S</v>
          </cell>
          <cell r="G125">
            <v>4</v>
          </cell>
          <cell r="H125">
            <v>8.3689</v>
          </cell>
          <cell r="I125">
            <v>33.4756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</v>
          </cell>
          <cell r="O125">
            <v>1</v>
          </cell>
          <cell r="P125">
            <v>0</v>
          </cell>
        </row>
        <row r="126">
          <cell r="B126" t="str">
            <v>G</v>
          </cell>
          <cell r="C126">
            <v>48120</v>
          </cell>
          <cell r="D126" t="str">
            <v>G3.15</v>
          </cell>
          <cell r="E126" t="str">
            <v>3" Suction Hose, Low Toxic (30m Coil)</v>
          </cell>
          <cell r="F126" t="str">
            <v>S</v>
          </cell>
          <cell r="G126">
            <v>6</v>
          </cell>
          <cell r="H126">
            <v>99.0762</v>
          </cell>
          <cell r="I126">
            <v>594.45720000000006</v>
          </cell>
          <cell r="J126">
            <v>51</v>
          </cell>
          <cell r="K126">
            <v>0.53868000000000005</v>
          </cell>
          <cell r="L126">
            <v>306</v>
          </cell>
          <cell r="M126">
            <v>3.2320800000000003</v>
          </cell>
          <cell r="N126">
            <v>134</v>
          </cell>
          <cell r="O126">
            <v>134</v>
          </cell>
          <cell r="P126">
            <v>30</v>
          </cell>
        </row>
        <row r="127">
          <cell r="B127" t="str">
            <v>G</v>
          </cell>
          <cell r="C127">
            <v>48122</v>
          </cell>
          <cell r="D127" t="str">
            <v>G3.18</v>
          </cell>
          <cell r="E127" t="str">
            <v>3" Bolted Hose Clip (86-91mm)</v>
          </cell>
          <cell r="F127" t="str">
            <v>S</v>
          </cell>
          <cell r="G127">
            <v>20</v>
          </cell>
          <cell r="H127">
            <v>1.67</v>
          </cell>
          <cell r="I127">
            <v>33.4</v>
          </cell>
          <cell r="J127">
            <v>0</v>
          </cell>
          <cell r="K127">
            <v>9.9999999999999995E-7</v>
          </cell>
          <cell r="L127">
            <v>0</v>
          </cell>
          <cell r="M127">
            <v>1.9999999999999998E-5</v>
          </cell>
          <cell r="N127">
            <v>1</v>
          </cell>
          <cell r="O127">
            <v>1</v>
          </cell>
          <cell r="P127">
            <v>1</v>
          </cell>
        </row>
        <row r="128">
          <cell r="B128" t="str">
            <v>G</v>
          </cell>
          <cell r="C128">
            <v>48122</v>
          </cell>
          <cell r="D128" t="str">
            <v>G3.19</v>
          </cell>
          <cell r="E128" t="str">
            <v>3" Tee (F) GI</v>
          </cell>
          <cell r="F128" t="str">
            <v>S</v>
          </cell>
          <cell r="G128">
            <v>12</v>
          </cell>
          <cell r="H128">
            <v>12.44</v>
          </cell>
          <cell r="I128">
            <v>149.28</v>
          </cell>
          <cell r="J128">
            <v>3</v>
          </cell>
          <cell r="K128">
            <v>1.4999999999999999E-4</v>
          </cell>
          <cell r="L128">
            <v>36</v>
          </cell>
          <cell r="M128">
            <v>1.8E-3</v>
          </cell>
          <cell r="N128">
            <v>6</v>
          </cell>
          <cell r="O128">
            <v>5</v>
          </cell>
          <cell r="P128">
            <v>5</v>
          </cell>
        </row>
        <row r="129">
          <cell r="B129" t="str">
            <v>G</v>
          </cell>
          <cell r="C129">
            <v>48122</v>
          </cell>
          <cell r="D129" t="str">
            <v>G3.2</v>
          </cell>
          <cell r="E129" t="str">
            <v>3" BSP (f) Hose Coupler For 90mm OD Hose</v>
          </cell>
          <cell r="F129" t="str">
            <v>S</v>
          </cell>
          <cell r="G129">
            <v>6</v>
          </cell>
          <cell r="I129">
            <v>0</v>
          </cell>
          <cell r="J129">
            <v>1</v>
          </cell>
          <cell r="K129">
            <v>1.2E-5</v>
          </cell>
          <cell r="L129">
            <v>6</v>
          </cell>
          <cell r="M129">
            <v>7.2000000000000002E-5</v>
          </cell>
          <cell r="N129">
            <v>3</v>
          </cell>
          <cell r="O129">
            <v>2</v>
          </cell>
          <cell r="P129">
            <v>2</v>
          </cell>
        </row>
        <row r="130">
          <cell r="B130" t="str">
            <v>G</v>
          </cell>
          <cell r="C130">
            <v>48122</v>
          </cell>
          <cell r="D130" t="str">
            <v>G3.3</v>
          </cell>
          <cell r="E130" t="str">
            <v>3" BSP (m) Hose Coupler For 90mm OD Hose</v>
          </cell>
          <cell r="F130" t="str">
            <v>S</v>
          </cell>
          <cell r="H130">
            <v>7.5490000000000004</v>
          </cell>
          <cell r="I130">
            <v>0</v>
          </cell>
          <cell r="J130">
            <v>1</v>
          </cell>
          <cell r="K130">
            <v>1.2E-5</v>
          </cell>
          <cell r="L130">
            <v>0</v>
          </cell>
          <cell r="M130">
            <v>0</v>
          </cell>
          <cell r="N130">
            <v>3</v>
          </cell>
          <cell r="O130">
            <v>2</v>
          </cell>
          <cell r="P130">
            <v>2</v>
          </cell>
        </row>
        <row r="131">
          <cell r="B131" t="str">
            <v>G</v>
          </cell>
          <cell r="C131">
            <v>48122</v>
          </cell>
          <cell r="D131" t="str">
            <v>G3.33</v>
          </cell>
          <cell r="E131" t="str">
            <v>3" 90 Degree Elbow (F) GI</v>
          </cell>
          <cell r="F131" t="str">
            <v>S</v>
          </cell>
          <cell r="G131">
            <v>12</v>
          </cell>
          <cell r="H131">
            <v>6.51</v>
          </cell>
          <cell r="I131">
            <v>78.12</v>
          </cell>
          <cell r="J131">
            <v>2</v>
          </cell>
          <cell r="K131">
            <v>3.6000000000000001E-5</v>
          </cell>
          <cell r="L131">
            <v>24</v>
          </cell>
          <cell r="M131">
            <v>4.3199999999999998E-4</v>
          </cell>
          <cell r="N131">
            <v>4</v>
          </cell>
          <cell r="O131">
            <v>3</v>
          </cell>
          <cell r="P131">
            <v>3</v>
          </cell>
        </row>
        <row r="132">
          <cell r="B132" t="str">
            <v>G</v>
          </cell>
          <cell r="C132">
            <v>48122</v>
          </cell>
          <cell r="D132" t="str">
            <v>G3.35</v>
          </cell>
          <cell r="E132" t="str">
            <v>3" Non-return Valve (Clack Valve) (F) Brass</v>
          </cell>
          <cell r="F132" t="str">
            <v>S</v>
          </cell>
          <cell r="G132">
            <v>4</v>
          </cell>
          <cell r="H132">
            <v>24.69</v>
          </cell>
          <cell r="I132">
            <v>98.76</v>
          </cell>
          <cell r="J132">
            <v>3</v>
          </cell>
          <cell r="K132">
            <v>8.0000000000000007E-5</v>
          </cell>
          <cell r="L132">
            <v>12</v>
          </cell>
          <cell r="M132">
            <v>3.2000000000000003E-4</v>
          </cell>
          <cell r="N132">
            <v>5</v>
          </cell>
          <cell r="O132">
            <v>4</v>
          </cell>
          <cell r="P132">
            <v>4</v>
          </cell>
        </row>
        <row r="133">
          <cell r="B133" t="str">
            <v>G</v>
          </cell>
          <cell r="C133">
            <v>48122</v>
          </cell>
          <cell r="D133" t="str">
            <v>G3.36</v>
          </cell>
          <cell r="E133" t="str">
            <v>3" Foot Valve + Strainer, Male Hose Stub - SOCLA</v>
          </cell>
          <cell r="F133" t="str">
            <v>S</v>
          </cell>
          <cell r="G133">
            <v>2</v>
          </cell>
          <cell r="H133">
            <v>59.53</v>
          </cell>
          <cell r="I133">
            <v>119.06</v>
          </cell>
          <cell r="J133">
            <v>12</v>
          </cell>
          <cell r="K133">
            <v>2.3040000000000001E-3</v>
          </cell>
          <cell r="L133">
            <v>24</v>
          </cell>
          <cell r="M133">
            <v>4.6080000000000001E-3</v>
          </cell>
          <cell r="N133">
            <v>16</v>
          </cell>
          <cell r="O133">
            <v>12</v>
          </cell>
          <cell r="P133">
            <v>12</v>
          </cell>
        </row>
        <row r="134">
          <cell r="B134" t="str">
            <v>G</v>
          </cell>
          <cell r="C134">
            <v>48122</v>
          </cell>
          <cell r="D134" t="str">
            <v>G3.37</v>
          </cell>
          <cell r="E134" t="str">
            <v>Automatic Air Release Valve</v>
          </cell>
          <cell r="F134" t="str">
            <v>N</v>
          </cell>
          <cell r="H134">
            <v>80</v>
          </cell>
          <cell r="I134">
            <v>0</v>
          </cell>
          <cell r="J134">
            <v>8</v>
          </cell>
          <cell r="K134">
            <v>7.9799999999999992E-3</v>
          </cell>
          <cell r="L134">
            <v>0</v>
          </cell>
          <cell r="M134">
            <v>0</v>
          </cell>
          <cell r="N134">
            <v>28</v>
          </cell>
          <cell r="O134">
            <v>19</v>
          </cell>
          <cell r="P134">
            <v>15</v>
          </cell>
        </row>
        <row r="135">
          <cell r="B135" t="str">
            <v>G</v>
          </cell>
          <cell r="C135">
            <v>48122</v>
          </cell>
          <cell r="D135" t="str">
            <v>G3.38</v>
          </cell>
          <cell r="E135" t="str">
            <v>Bulk Water Meter</v>
          </cell>
          <cell r="F135" t="str">
            <v>N</v>
          </cell>
          <cell r="H135">
            <v>342.62</v>
          </cell>
          <cell r="I135">
            <v>0</v>
          </cell>
          <cell r="J135">
            <v>26</v>
          </cell>
          <cell r="K135">
            <v>2.7993000000000001E-2</v>
          </cell>
          <cell r="L135">
            <v>0</v>
          </cell>
          <cell r="M135">
            <v>0</v>
          </cell>
          <cell r="N135">
            <v>43</v>
          </cell>
          <cell r="O135">
            <v>21</v>
          </cell>
          <cell r="P135">
            <v>31</v>
          </cell>
        </row>
        <row r="136">
          <cell r="B136" t="str">
            <v>G</v>
          </cell>
          <cell r="C136">
            <v>48122</v>
          </cell>
          <cell r="D136" t="str">
            <v>G3.39</v>
          </cell>
          <cell r="E136" t="str">
            <v>Pressure Reducing Valve</v>
          </cell>
          <cell r="F136" t="str">
            <v>N</v>
          </cell>
          <cell r="H136">
            <v>506.52</v>
          </cell>
          <cell r="I136">
            <v>0</v>
          </cell>
          <cell r="J136">
            <v>12</v>
          </cell>
          <cell r="K136">
            <v>1.8515E-2</v>
          </cell>
          <cell r="L136">
            <v>0</v>
          </cell>
          <cell r="M136">
            <v>0</v>
          </cell>
          <cell r="N136">
            <v>35</v>
          </cell>
          <cell r="O136">
            <v>23</v>
          </cell>
          <cell r="P136">
            <v>23</v>
          </cell>
        </row>
        <row r="137">
          <cell r="B137" t="str">
            <v>G</v>
          </cell>
          <cell r="C137">
            <v>48122</v>
          </cell>
          <cell r="D137" t="str">
            <v>G3.4</v>
          </cell>
          <cell r="E137" t="str">
            <v>3" BSP (F) Gate Valve Brass 8 Bar</v>
          </cell>
          <cell r="F137" t="str">
            <v>S</v>
          </cell>
          <cell r="G137">
            <v>6</v>
          </cell>
          <cell r="H137">
            <v>22.7057</v>
          </cell>
          <cell r="I137">
            <v>136.23419999999999</v>
          </cell>
          <cell r="J137">
            <v>4</v>
          </cell>
          <cell r="K137">
            <v>8.0000000000000004E-4</v>
          </cell>
          <cell r="L137">
            <v>24</v>
          </cell>
          <cell r="M137">
            <v>4.8000000000000004E-3</v>
          </cell>
          <cell r="N137">
            <v>10</v>
          </cell>
          <cell r="O137">
            <v>10</v>
          </cell>
          <cell r="P137">
            <v>8</v>
          </cell>
        </row>
        <row r="138">
          <cell r="B138" t="str">
            <v>G</v>
          </cell>
          <cell r="C138">
            <v>48122</v>
          </cell>
          <cell r="D138" t="str">
            <v>G3.8</v>
          </cell>
          <cell r="E138" t="str">
            <v>3" Hex Nipple GI</v>
          </cell>
          <cell r="F138" t="str">
            <v>S</v>
          </cell>
          <cell r="G138">
            <v>12</v>
          </cell>
          <cell r="H138">
            <v>6.49</v>
          </cell>
          <cell r="I138">
            <v>77.88</v>
          </cell>
          <cell r="J138">
            <v>2</v>
          </cell>
          <cell r="K138">
            <v>1.2E-5</v>
          </cell>
          <cell r="L138">
            <v>24</v>
          </cell>
          <cell r="M138">
            <v>1.44E-4</v>
          </cell>
          <cell r="N138">
            <v>3</v>
          </cell>
          <cell r="O138">
            <v>2</v>
          </cell>
          <cell r="P138">
            <v>2</v>
          </cell>
        </row>
        <row r="139">
          <cell r="B139" t="str">
            <v>G</v>
          </cell>
          <cell r="C139">
            <v>48122</v>
          </cell>
          <cell r="D139" t="str">
            <v>G3.9</v>
          </cell>
          <cell r="E139" t="str">
            <v>3" Compression Coupler uPVC</v>
          </cell>
          <cell r="F139" t="str">
            <v>S</v>
          </cell>
          <cell r="G139">
            <v>6</v>
          </cell>
          <cell r="H139">
            <v>14.55</v>
          </cell>
          <cell r="I139">
            <v>87.300000000000011</v>
          </cell>
          <cell r="J139">
            <v>2</v>
          </cell>
          <cell r="K139">
            <v>1.3999999999999999E-4</v>
          </cell>
          <cell r="L139">
            <v>12</v>
          </cell>
          <cell r="M139">
            <v>8.3999999999999993E-4</v>
          </cell>
          <cell r="N139">
            <v>7</v>
          </cell>
          <cell r="O139">
            <v>5</v>
          </cell>
          <cell r="P139">
            <v>4</v>
          </cell>
        </row>
        <row r="140">
          <cell r="B140" t="str">
            <v>G</v>
          </cell>
          <cell r="C140">
            <v>48120</v>
          </cell>
          <cell r="D140" t="str">
            <v>G4.1</v>
          </cell>
          <cell r="E140" t="str">
            <v>4" Bolted Hse Clip (113-121mm)</v>
          </cell>
          <cell r="F140" t="str">
            <v>S</v>
          </cell>
          <cell r="H140">
            <v>2.08</v>
          </cell>
          <cell r="I140">
            <v>0</v>
          </cell>
          <cell r="J140">
            <v>0.18</v>
          </cell>
          <cell r="K140">
            <v>1.9999999999999999E-6</v>
          </cell>
          <cell r="L140">
            <v>0</v>
          </cell>
          <cell r="M140">
            <v>0</v>
          </cell>
          <cell r="N140">
            <v>2</v>
          </cell>
          <cell r="O140">
            <v>1</v>
          </cell>
          <cell r="P140">
            <v>1</v>
          </cell>
        </row>
        <row r="141">
          <cell r="B141" t="str">
            <v>G</v>
          </cell>
          <cell r="C141">
            <v>48120</v>
          </cell>
          <cell r="D141" t="str">
            <v>G4.15</v>
          </cell>
          <cell r="E141" t="str">
            <v>4" Suction Hose - Low Toxic x 30m Coil</v>
          </cell>
          <cell r="F141" t="str">
            <v>S</v>
          </cell>
          <cell r="H141">
            <v>167.43</v>
          </cell>
          <cell r="I141">
            <v>0</v>
          </cell>
          <cell r="J141">
            <v>80</v>
          </cell>
          <cell r="K141">
            <v>0.76663999999999999</v>
          </cell>
          <cell r="L141">
            <v>0</v>
          </cell>
          <cell r="M141">
            <v>0</v>
          </cell>
          <cell r="N141">
            <v>148</v>
          </cell>
          <cell r="O141">
            <v>148</v>
          </cell>
          <cell r="P141">
            <v>35</v>
          </cell>
        </row>
        <row r="142">
          <cell r="B142" t="str">
            <v>G</v>
          </cell>
          <cell r="C142">
            <v>48122</v>
          </cell>
          <cell r="D142" t="str">
            <v>G4.2</v>
          </cell>
          <cell r="E142" t="str">
            <v>4" BSP (F) x 4" Hose Coupler, c/w Washer MI</v>
          </cell>
          <cell r="F142" t="str">
            <v>S</v>
          </cell>
          <cell r="H142">
            <v>20.25</v>
          </cell>
          <cell r="I142">
            <v>0</v>
          </cell>
          <cell r="J142">
            <v>3</v>
          </cell>
          <cell r="K142">
            <v>1.4999999999999999E-4</v>
          </cell>
          <cell r="L142">
            <v>0</v>
          </cell>
          <cell r="M142">
            <v>0</v>
          </cell>
          <cell r="N142">
            <v>6</v>
          </cell>
          <cell r="O142">
            <v>5</v>
          </cell>
          <cell r="P142">
            <v>5</v>
          </cell>
        </row>
        <row r="143">
          <cell r="B143" t="str">
            <v>G</v>
          </cell>
          <cell r="C143">
            <v>48122</v>
          </cell>
          <cell r="D143" t="str">
            <v>G4.3</v>
          </cell>
          <cell r="E143" t="str">
            <v>4" BSP (M) x 4" Hose Coupler MI</v>
          </cell>
          <cell r="F143" t="str">
            <v>S</v>
          </cell>
          <cell r="H143">
            <v>15.6</v>
          </cell>
          <cell r="I143">
            <v>0</v>
          </cell>
          <cell r="J143">
            <v>3</v>
          </cell>
          <cell r="K143">
            <v>1.4999999999999999E-4</v>
          </cell>
          <cell r="L143">
            <v>0</v>
          </cell>
          <cell r="M143">
            <v>0</v>
          </cell>
          <cell r="N143">
            <v>6</v>
          </cell>
          <cell r="O143">
            <v>5</v>
          </cell>
          <cell r="P143">
            <v>5</v>
          </cell>
        </row>
        <row r="144">
          <cell r="B144" t="str">
            <v>G</v>
          </cell>
          <cell r="C144">
            <v>48122</v>
          </cell>
          <cell r="D144" t="str">
            <v>G4.4</v>
          </cell>
          <cell r="E144" t="str">
            <v>4" Footvalve + Strainer, Male Hose Stub - SOCLA</v>
          </cell>
          <cell r="F144" t="str">
            <v>S</v>
          </cell>
          <cell r="H144">
            <v>28.09</v>
          </cell>
          <cell r="I144">
            <v>0</v>
          </cell>
          <cell r="J144">
            <v>5</v>
          </cell>
          <cell r="K144">
            <v>2.16E-3</v>
          </cell>
          <cell r="L144">
            <v>0</v>
          </cell>
          <cell r="M144">
            <v>0</v>
          </cell>
          <cell r="N144">
            <v>15</v>
          </cell>
          <cell r="O144">
            <v>12</v>
          </cell>
          <cell r="P144">
            <v>12</v>
          </cell>
        </row>
        <row r="145">
          <cell r="B145" t="str">
            <v>H</v>
          </cell>
          <cell r="C145">
            <v>48002</v>
          </cell>
          <cell r="D145" t="str">
            <v>HAS</v>
          </cell>
          <cell r="E145" t="str">
            <v>All Purpose Soap</v>
          </cell>
          <cell r="F145" t="str">
            <v>S</v>
          </cell>
          <cell r="H145">
            <v>579.20000000000005</v>
          </cell>
          <cell r="I145">
            <v>0</v>
          </cell>
          <cell r="J145">
            <v>872</v>
          </cell>
          <cell r="K145">
            <v>1.272</v>
          </cell>
          <cell r="L145">
            <v>0</v>
          </cell>
          <cell r="M145">
            <v>0</v>
          </cell>
          <cell r="N145">
            <v>106</v>
          </cell>
          <cell r="O145">
            <v>120</v>
          </cell>
          <cell r="P145">
            <v>100</v>
          </cell>
        </row>
        <row r="146">
          <cell r="B146" t="str">
            <v>H</v>
          </cell>
          <cell r="C146">
            <v>48005</v>
          </cell>
          <cell r="D146" t="str">
            <v>HD</v>
          </cell>
          <cell r="E146" t="str">
            <v>Emergency Health Kit</v>
          </cell>
          <cell r="F146" t="str">
            <v>N</v>
          </cell>
          <cell r="H146">
            <v>3089.41</v>
          </cell>
          <cell r="I146">
            <v>0</v>
          </cell>
          <cell r="J146">
            <v>865</v>
          </cell>
          <cell r="K146">
            <v>3.41</v>
          </cell>
          <cell r="L146">
            <v>0</v>
          </cell>
          <cell r="M146">
            <v>0</v>
          </cell>
        </row>
        <row r="147">
          <cell r="B147" t="str">
            <v>H</v>
          </cell>
          <cell r="C147">
            <v>47432</v>
          </cell>
          <cell r="D147" t="str">
            <v>HFA</v>
          </cell>
          <cell r="E147" t="str">
            <v>Emergency First Aid Kit</v>
          </cell>
          <cell r="F147" t="str">
            <v>N</v>
          </cell>
          <cell r="I147">
            <v>0</v>
          </cell>
          <cell r="J147">
            <v>13.85</v>
          </cell>
          <cell r="K147">
            <v>6.6000000000000003E-2</v>
          </cell>
          <cell r="L147">
            <v>0</v>
          </cell>
        </row>
        <row r="148">
          <cell r="B148" t="str">
            <v>H</v>
          </cell>
          <cell r="C148">
            <v>48005</v>
          </cell>
          <cell r="D148" t="str">
            <v>HMT</v>
          </cell>
          <cell r="E148" t="str">
            <v>Multi Purpose Toweling</v>
          </cell>
          <cell r="F148" t="str">
            <v>S</v>
          </cell>
          <cell r="H148">
            <v>1223</v>
          </cell>
          <cell r="I148">
            <v>0</v>
          </cell>
          <cell r="J148">
            <v>227</v>
          </cell>
          <cell r="K148">
            <v>2.532</v>
          </cell>
          <cell r="L148">
            <v>0</v>
          </cell>
          <cell r="M148">
            <v>0</v>
          </cell>
          <cell r="N148">
            <v>211</v>
          </cell>
          <cell r="O148">
            <v>120</v>
          </cell>
          <cell r="P148">
            <v>100</v>
          </cell>
        </row>
        <row r="149">
          <cell r="B149" t="str">
            <v>H</v>
          </cell>
          <cell r="C149">
            <v>48003</v>
          </cell>
          <cell r="D149" t="str">
            <v>HORS</v>
          </cell>
          <cell r="E149" t="str">
            <v>Oral Re-hydration Salts</v>
          </cell>
          <cell r="F149" t="str">
            <v>S</v>
          </cell>
          <cell r="H149">
            <v>106.33</v>
          </cell>
          <cell r="I149">
            <v>0</v>
          </cell>
          <cell r="J149">
            <v>33</v>
          </cell>
          <cell r="K149">
            <v>7.392E-2</v>
          </cell>
          <cell r="L149">
            <v>0</v>
          </cell>
          <cell r="M149">
            <v>0</v>
          </cell>
          <cell r="N149">
            <v>24</v>
          </cell>
          <cell r="O149">
            <v>77</v>
          </cell>
          <cell r="P149">
            <v>40</v>
          </cell>
        </row>
        <row r="150">
          <cell r="B150" t="str">
            <v>K</v>
          </cell>
          <cell r="C150">
            <v>46309</v>
          </cell>
          <cell r="D150" t="str">
            <v>KFX</v>
          </cell>
          <cell r="E150" t="str">
            <v xml:space="preserve">Office Fax Machine </v>
          </cell>
          <cell r="F150" t="str">
            <v>S</v>
          </cell>
          <cell r="H150">
            <v>354.96</v>
          </cell>
          <cell r="I150">
            <v>0</v>
          </cell>
          <cell r="J150">
            <v>9</v>
          </cell>
          <cell r="K150">
            <v>8.1733E-2</v>
          </cell>
          <cell r="L150">
            <v>0</v>
          </cell>
          <cell r="M150">
            <v>0</v>
          </cell>
          <cell r="N150">
            <v>47</v>
          </cell>
          <cell r="O150">
            <v>47</v>
          </cell>
          <cell r="P150">
            <v>37</v>
          </cell>
        </row>
        <row r="151">
          <cell r="B151" t="str">
            <v>K</v>
          </cell>
          <cell r="C151" t="str">
            <v>46054 / 46074</v>
          </cell>
          <cell r="D151" t="str">
            <v>KG</v>
          </cell>
          <cell r="E151" t="str">
            <v>Generator Kit</v>
          </cell>
          <cell r="F151" t="str">
            <v>S</v>
          </cell>
          <cell r="H151">
            <v>1874</v>
          </cell>
          <cell r="I151">
            <v>0</v>
          </cell>
          <cell r="J151">
            <v>160</v>
          </cell>
          <cell r="K151">
            <v>0.79161599999999999</v>
          </cell>
          <cell r="L151">
            <v>0</v>
          </cell>
          <cell r="M151">
            <v>0</v>
          </cell>
          <cell r="N151">
            <v>112</v>
          </cell>
          <cell r="O151">
            <v>76</v>
          </cell>
          <cell r="P151">
            <v>93</v>
          </cell>
        </row>
        <row r="152">
          <cell r="B152" t="str">
            <v>K</v>
          </cell>
          <cell r="C152">
            <v>46350</v>
          </cell>
          <cell r="D152" t="str">
            <v>KHB</v>
          </cell>
          <cell r="E152" t="str">
            <v>HF Radio Base Station</v>
          </cell>
          <cell r="F152" t="str">
            <v>S</v>
          </cell>
          <cell r="H152">
            <v>1972.25</v>
          </cell>
          <cell r="I152">
            <v>0</v>
          </cell>
          <cell r="J152">
            <v>15</v>
          </cell>
          <cell r="K152">
            <v>0.13200000000000001</v>
          </cell>
          <cell r="L152">
            <v>0</v>
          </cell>
          <cell r="M152">
            <v>0</v>
          </cell>
        </row>
        <row r="153">
          <cell r="B153" t="str">
            <v>K</v>
          </cell>
          <cell r="C153">
            <v>46205</v>
          </cell>
          <cell r="D153" t="str">
            <v>KHDF</v>
          </cell>
          <cell r="E153" t="str">
            <v>HF Data Modem Kit for KHB/5 (Codan NGT)</v>
          </cell>
          <cell r="F153" t="str">
            <v>S</v>
          </cell>
          <cell r="H153">
            <v>1167.3599999999999</v>
          </cell>
          <cell r="I153">
            <v>0</v>
          </cell>
          <cell r="J153">
            <v>9</v>
          </cell>
          <cell r="K153">
            <v>4.8551999999999998E-2</v>
          </cell>
          <cell r="L153">
            <v>0</v>
          </cell>
          <cell r="M153">
            <v>0</v>
          </cell>
          <cell r="N153">
            <v>51</v>
          </cell>
          <cell r="O153">
            <v>34</v>
          </cell>
          <cell r="P153">
            <v>28</v>
          </cell>
        </row>
        <row r="154">
          <cell r="B154" t="str">
            <v>K</v>
          </cell>
          <cell r="C154">
            <v>46351</v>
          </cell>
          <cell r="D154" t="str">
            <v>KHM</v>
          </cell>
          <cell r="E154" t="str">
            <v>HF Mobile Radio</v>
          </cell>
          <cell r="F154" t="str">
            <v>S</v>
          </cell>
          <cell r="H154">
            <v>1584.46</v>
          </cell>
          <cell r="I154">
            <v>0</v>
          </cell>
          <cell r="J154">
            <v>15.5</v>
          </cell>
          <cell r="K154">
            <v>0.112</v>
          </cell>
          <cell r="L154">
            <v>0</v>
          </cell>
          <cell r="M154">
            <v>0</v>
          </cell>
        </row>
        <row r="155">
          <cell r="B155" t="str">
            <v>K</v>
          </cell>
          <cell r="C155">
            <v>46350</v>
          </cell>
          <cell r="D155" t="str">
            <v>KHR</v>
          </cell>
          <cell r="E155" t="str">
            <v>Retrofit Kit for Upgrading of Code KHB</v>
          </cell>
          <cell r="F155" t="str">
            <v>S</v>
          </cell>
          <cell r="H155">
            <v>3035</v>
          </cell>
          <cell r="I155">
            <v>0</v>
          </cell>
          <cell r="J155">
            <v>7</v>
          </cell>
          <cell r="K155">
            <v>6.9599999999999995E-2</v>
          </cell>
          <cell r="L155">
            <v>0</v>
          </cell>
          <cell r="M155">
            <v>0</v>
          </cell>
          <cell r="N155">
            <v>58</v>
          </cell>
          <cell r="O155">
            <v>48</v>
          </cell>
          <cell r="P155">
            <v>25</v>
          </cell>
        </row>
        <row r="156">
          <cell r="B156" t="str">
            <v>K</v>
          </cell>
          <cell r="C156">
            <v>46352</v>
          </cell>
          <cell r="D156" t="str">
            <v>KI</v>
          </cell>
          <cell r="E156" t="str">
            <v>Inverter (12v to 220v AC /DC)</v>
          </cell>
          <cell r="F156" t="str">
            <v>S</v>
          </cell>
          <cell r="H156">
            <v>142.56</v>
          </cell>
          <cell r="I156">
            <v>0</v>
          </cell>
          <cell r="J156">
            <v>1</v>
          </cell>
          <cell r="K156">
            <v>3.6719999999999999E-3</v>
          </cell>
          <cell r="L156">
            <v>0</v>
          </cell>
          <cell r="M156">
            <v>0</v>
          </cell>
          <cell r="N156">
            <v>24</v>
          </cell>
          <cell r="O156">
            <v>17</v>
          </cell>
          <cell r="P156">
            <v>9</v>
          </cell>
        </row>
        <row r="157">
          <cell r="B157" t="str">
            <v>K</v>
          </cell>
          <cell r="C157">
            <v>46353</v>
          </cell>
          <cell r="D157" t="str">
            <v>KM</v>
          </cell>
          <cell r="E157" t="str">
            <v>Lightweight Antenna Mast Kit</v>
          </cell>
          <cell r="F157" t="str">
            <v>S</v>
          </cell>
          <cell r="H157">
            <v>400.23</v>
          </cell>
          <cell r="I157">
            <v>0</v>
          </cell>
          <cell r="J157">
            <v>48</v>
          </cell>
          <cell r="K157">
            <v>0.41471999999999998</v>
          </cell>
          <cell r="L157">
            <v>0</v>
          </cell>
          <cell r="M157">
            <v>0</v>
          </cell>
          <cell r="N157">
            <v>320</v>
          </cell>
          <cell r="O157">
            <v>36</v>
          </cell>
          <cell r="P157">
            <v>36</v>
          </cell>
        </row>
        <row r="158">
          <cell r="B158" t="str">
            <v>K</v>
          </cell>
          <cell r="C158">
            <v>46354</v>
          </cell>
          <cell r="D158" t="str">
            <v>KP</v>
          </cell>
          <cell r="E158" t="str">
            <v>Power Kit</v>
          </cell>
          <cell r="F158" t="str">
            <v>S</v>
          </cell>
          <cell r="H158">
            <v>824.95500000000004</v>
          </cell>
          <cell r="I158">
            <v>0</v>
          </cell>
          <cell r="J158">
            <v>50</v>
          </cell>
          <cell r="K158">
            <v>7.0559999999999998E-2</v>
          </cell>
          <cell r="L158">
            <v>0</v>
          </cell>
          <cell r="M158">
            <v>0</v>
          </cell>
          <cell r="N158">
            <v>42</v>
          </cell>
          <cell r="O158">
            <v>42</v>
          </cell>
          <cell r="P158">
            <v>40</v>
          </cell>
        </row>
        <row r="159">
          <cell r="B159" t="str">
            <v>K</v>
          </cell>
          <cell r="C159">
            <v>46309</v>
          </cell>
          <cell r="D159" t="str">
            <v>KSATF</v>
          </cell>
          <cell r="E159" t="str">
            <v>Fax Machine for use only with a Satphone Unit*</v>
          </cell>
          <cell r="F159" t="str">
            <v>S</v>
          </cell>
          <cell r="H159">
            <v>255</v>
          </cell>
          <cell r="I159">
            <v>0</v>
          </cell>
          <cell r="J159">
            <v>3</v>
          </cell>
          <cell r="K159">
            <v>2.6599999999999999E-2</v>
          </cell>
          <cell r="L159">
            <v>0</v>
          </cell>
          <cell r="M159">
            <v>0</v>
          </cell>
          <cell r="N159">
            <v>38</v>
          </cell>
          <cell r="O159">
            <v>25</v>
          </cell>
          <cell r="P159">
            <v>28</v>
          </cell>
        </row>
        <row r="160">
          <cell r="B160" t="str">
            <v>K</v>
          </cell>
          <cell r="C160">
            <v>46300</v>
          </cell>
          <cell r="D160" t="str">
            <v>KSATM</v>
          </cell>
          <cell r="E160" t="str">
            <v>Satellite Telephone Mini-M Unit*</v>
          </cell>
          <cell r="F160" t="str">
            <v>S</v>
          </cell>
          <cell r="H160">
            <v>1606</v>
          </cell>
          <cell r="I160">
            <v>0</v>
          </cell>
          <cell r="J160">
            <v>4</v>
          </cell>
          <cell r="K160">
            <v>1.7999999999999999E-2</v>
          </cell>
          <cell r="L160">
            <v>0</v>
          </cell>
          <cell r="M160">
            <v>0</v>
          </cell>
          <cell r="N160">
            <v>30</v>
          </cell>
          <cell r="O160">
            <v>40</v>
          </cell>
          <cell r="P160">
            <v>15</v>
          </cell>
        </row>
        <row r="161">
          <cell r="B161" t="str">
            <v>K</v>
          </cell>
          <cell r="C161">
            <v>46301</v>
          </cell>
          <cell r="D161" t="str">
            <v>KSATT</v>
          </cell>
          <cell r="E161" t="str">
            <v>Thuraya Handheld Satellite Telephone</v>
          </cell>
          <cell r="F161" t="str">
            <v>N</v>
          </cell>
          <cell r="H161">
            <v>770</v>
          </cell>
          <cell r="I161">
            <v>0</v>
          </cell>
          <cell r="J161">
            <v>1.4</v>
          </cell>
          <cell r="K161">
            <v>5.4000000000000003E-3</v>
          </cell>
          <cell r="L161">
            <v>0</v>
          </cell>
          <cell r="M161">
            <v>0</v>
          </cell>
          <cell r="N161">
            <v>18</v>
          </cell>
          <cell r="O161">
            <v>25</v>
          </cell>
          <cell r="P161">
            <v>12</v>
          </cell>
        </row>
        <row r="162">
          <cell r="B162" t="str">
            <v>K</v>
          </cell>
          <cell r="C162">
            <v>46300</v>
          </cell>
          <cell r="D162" t="str">
            <v>KSATX</v>
          </cell>
          <cell r="E162" t="str">
            <v>External 17 dB Gain Antenna</v>
          </cell>
          <cell r="F162" t="str">
            <v>N</v>
          </cell>
          <cell r="H162">
            <v>1335</v>
          </cell>
          <cell r="I162">
            <v>0</v>
          </cell>
          <cell r="J162">
            <v>7</v>
          </cell>
          <cell r="K162">
            <v>4.6367999999999999E-2</v>
          </cell>
          <cell r="L162">
            <v>0</v>
          </cell>
          <cell r="M162">
            <v>0</v>
          </cell>
          <cell r="N162">
            <v>69</v>
          </cell>
          <cell r="O162">
            <v>56</v>
          </cell>
          <cell r="P162">
            <v>12</v>
          </cell>
        </row>
        <row r="163">
          <cell r="B163" t="str">
            <v>K</v>
          </cell>
          <cell r="C163">
            <v>46355</v>
          </cell>
          <cell r="D163" t="str">
            <v>KSP</v>
          </cell>
          <cell r="E163" t="str">
            <v>Solar Power Kit</v>
          </cell>
          <cell r="F163" t="str">
            <v>S</v>
          </cell>
          <cell r="H163">
            <v>1060</v>
          </cell>
          <cell r="I163">
            <v>0</v>
          </cell>
          <cell r="J163">
            <v>60</v>
          </cell>
          <cell r="K163">
            <v>0.24192</v>
          </cell>
          <cell r="L163">
            <v>0</v>
          </cell>
          <cell r="M163">
            <v>0</v>
          </cell>
          <cell r="N163">
            <v>126</v>
          </cell>
          <cell r="O163">
            <v>60</v>
          </cell>
          <cell r="P163">
            <v>32</v>
          </cell>
        </row>
        <row r="164">
          <cell r="B164" t="str">
            <v>K</v>
          </cell>
          <cell r="C164">
            <v>46356</v>
          </cell>
          <cell r="D164" t="str">
            <v>KT</v>
          </cell>
          <cell r="E164" t="str">
            <v>Communications Tool Kit</v>
          </cell>
          <cell r="F164" t="str">
            <v>S</v>
          </cell>
          <cell r="H164">
            <v>308.97719999999998</v>
          </cell>
          <cell r="I164">
            <v>0</v>
          </cell>
          <cell r="J164">
            <v>32</v>
          </cell>
          <cell r="K164">
            <v>0.116688</v>
          </cell>
          <cell r="L164">
            <v>0</v>
          </cell>
          <cell r="M164">
            <v>0</v>
          </cell>
          <cell r="N164">
            <v>52</v>
          </cell>
          <cell r="O164">
            <v>34</v>
          </cell>
          <cell r="P164">
            <v>66</v>
          </cell>
        </row>
        <row r="165">
          <cell r="B165" t="str">
            <v>K</v>
          </cell>
          <cell r="C165">
            <v>46357</v>
          </cell>
          <cell r="D165" t="str">
            <v>KVHB</v>
          </cell>
          <cell r="E165" t="str">
            <v>VHF Base/Mobile Station</v>
          </cell>
          <cell r="F165" t="str">
            <v>S</v>
          </cell>
          <cell r="H165">
            <v>541.25</v>
          </cell>
          <cell r="I165">
            <v>0</v>
          </cell>
          <cell r="J165">
            <v>13</v>
          </cell>
          <cell r="K165">
            <v>0.10199999999999999</v>
          </cell>
          <cell r="L165">
            <v>0</v>
          </cell>
          <cell r="M165">
            <v>0</v>
          </cell>
          <cell r="N165">
            <v>136</v>
          </cell>
          <cell r="O165">
            <v>30</v>
          </cell>
          <cell r="P165">
            <v>25</v>
          </cell>
        </row>
        <row r="166">
          <cell r="B166" t="str">
            <v>K</v>
          </cell>
          <cell r="C166">
            <v>46358</v>
          </cell>
          <cell r="D166" t="str">
            <v>KVHW</v>
          </cell>
          <cell r="E166" t="str">
            <v>VHF Hand Portable Kit</v>
          </cell>
          <cell r="F166" t="str">
            <v>S</v>
          </cell>
          <cell r="H166">
            <v>1041.19</v>
          </cell>
          <cell r="I166">
            <v>0</v>
          </cell>
          <cell r="J166">
            <v>11</v>
          </cell>
          <cell r="K166">
            <v>5.67E-2</v>
          </cell>
          <cell r="L166">
            <v>0</v>
          </cell>
          <cell r="M166">
            <v>0</v>
          </cell>
          <cell r="N166">
            <v>45</v>
          </cell>
          <cell r="O166">
            <v>35</v>
          </cell>
          <cell r="P166">
            <v>36</v>
          </cell>
        </row>
        <row r="167">
          <cell r="B167" t="str">
            <v>L</v>
          </cell>
          <cell r="C167">
            <v>48160</v>
          </cell>
          <cell r="D167" t="str">
            <v>LD</v>
          </cell>
          <cell r="E167" t="str">
            <v>Latrine Digging Kit</v>
          </cell>
          <cell r="F167" t="str">
            <v>S</v>
          </cell>
          <cell r="H167">
            <v>482.19240000000002</v>
          </cell>
          <cell r="I167">
            <v>0</v>
          </cell>
          <cell r="J167">
            <v>208</v>
          </cell>
          <cell r="K167">
            <v>0.93920800000000004</v>
          </cell>
          <cell r="L167">
            <v>0</v>
          </cell>
          <cell r="M167">
            <v>0</v>
          </cell>
          <cell r="N167">
            <v>167</v>
          </cell>
          <cell r="O167">
            <v>76</v>
          </cell>
          <cell r="P167">
            <v>74</v>
          </cell>
        </row>
        <row r="168">
          <cell r="B168" t="str">
            <v>L</v>
          </cell>
          <cell r="C168">
            <v>48160</v>
          </cell>
          <cell r="D168" t="str">
            <v>LF</v>
          </cell>
          <cell r="E168" t="str">
            <v>Defecation Field/Trench Latrine Kit</v>
          </cell>
          <cell r="F168" t="str">
            <v>S</v>
          </cell>
          <cell r="H168">
            <v>217.23</v>
          </cell>
          <cell r="I168">
            <v>0</v>
          </cell>
          <cell r="J168">
            <v>56</v>
          </cell>
          <cell r="K168">
            <v>0.62568000000000001</v>
          </cell>
          <cell r="L168">
            <v>0</v>
          </cell>
          <cell r="M168">
            <v>0</v>
          </cell>
          <cell r="N168">
            <v>132</v>
          </cell>
          <cell r="O168">
            <v>60</v>
          </cell>
          <cell r="P168">
            <v>79</v>
          </cell>
        </row>
        <row r="169">
          <cell r="B169" t="str">
            <v>L</v>
          </cell>
          <cell r="C169">
            <v>48161</v>
          </cell>
          <cell r="D169" t="str">
            <v>LOP</v>
          </cell>
          <cell r="E169" t="str">
            <v>Self-supporting plastic squatting plate x 17</v>
          </cell>
          <cell r="F169" t="str">
            <v>S</v>
          </cell>
          <cell r="H169">
            <v>414.12</v>
          </cell>
          <cell r="I169">
            <v>0</v>
          </cell>
          <cell r="J169">
            <v>228</v>
          </cell>
          <cell r="K169">
            <v>2.5409999999999999</v>
          </cell>
          <cell r="L169">
            <v>0</v>
          </cell>
          <cell r="M169">
            <v>0</v>
          </cell>
          <cell r="N169">
            <v>121</v>
          </cell>
          <cell r="O169">
            <v>105</v>
          </cell>
          <cell r="P169">
            <v>200</v>
          </cell>
        </row>
        <row r="170">
          <cell r="B170" t="str">
            <v>L</v>
          </cell>
          <cell r="C170">
            <v>48161</v>
          </cell>
          <cell r="D170" t="str">
            <v>LP</v>
          </cell>
          <cell r="E170" t="str">
            <v>Plastic Squatting Plates</v>
          </cell>
          <cell r="F170" t="str">
            <v>S</v>
          </cell>
          <cell r="H170">
            <v>102</v>
          </cell>
          <cell r="I170">
            <v>0</v>
          </cell>
          <cell r="J170">
            <v>39</v>
          </cell>
          <cell r="K170">
            <v>0.23400000000000001</v>
          </cell>
          <cell r="L170">
            <v>0</v>
          </cell>
          <cell r="M170">
            <v>0</v>
          </cell>
          <cell r="N170">
            <v>78</v>
          </cell>
          <cell r="O170">
            <v>60</v>
          </cell>
          <cell r="P170">
            <v>50</v>
          </cell>
        </row>
        <row r="171">
          <cell r="B171" t="str">
            <v>L</v>
          </cell>
          <cell r="C171">
            <v>48162</v>
          </cell>
          <cell r="D171" t="str">
            <v>LS</v>
          </cell>
          <cell r="E171" t="str">
            <v>Latrine Slab Kit</v>
          </cell>
          <cell r="F171" t="str">
            <v>S</v>
          </cell>
          <cell r="H171">
            <v>1659.29</v>
          </cell>
          <cell r="I171">
            <v>0</v>
          </cell>
          <cell r="J171">
            <v>265</v>
          </cell>
          <cell r="K171">
            <v>1.1770080000000001</v>
          </cell>
          <cell r="L171">
            <v>0</v>
          </cell>
          <cell r="M171">
            <v>0</v>
          </cell>
          <cell r="N171">
            <v>186</v>
          </cell>
          <cell r="O171">
            <v>113</v>
          </cell>
          <cell r="P171">
            <v>56</v>
          </cell>
        </row>
        <row r="172">
          <cell r="B172" t="str">
            <v>L</v>
          </cell>
          <cell r="C172">
            <v>48165</v>
          </cell>
          <cell r="D172" t="str">
            <v>LSP</v>
          </cell>
          <cell r="E172" t="str">
            <v>Sanplat Latrine Slab Mould</v>
          </cell>
          <cell r="F172" t="str">
            <v>S</v>
          </cell>
          <cell r="H172">
            <v>52.28</v>
          </cell>
          <cell r="I172">
            <v>0</v>
          </cell>
          <cell r="J172">
            <v>4</v>
          </cell>
          <cell r="K172">
            <v>4.7960999999999997E-2</v>
          </cell>
          <cell r="L172">
            <v>0</v>
          </cell>
          <cell r="M172">
            <v>0</v>
          </cell>
          <cell r="N172">
            <v>73</v>
          </cell>
          <cell r="O172">
            <v>73</v>
          </cell>
          <cell r="P172">
            <v>9</v>
          </cell>
        </row>
        <row r="173">
          <cell r="B173" t="str">
            <v>L</v>
          </cell>
          <cell r="C173">
            <v>48163</v>
          </cell>
          <cell r="D173" t="str">
            <v>LST</v>
          </cell>
          <cell r="E173" t="str">
            <v>Emergency Latrine Superstructure (10 blocks of 4)</v>
          </cell>
          <cell r="F173" t="str">
            <v>S</v>
          </cell>
          <cell r="H173">
            <v>1060</v>
          </cell>
          <cell r="I173">
            <v>0</v>
          </cell>
          <cell r="J173">
            <v>265</v>
          </cell>
          <cell r="K173">
            <v>0.108</v>
          </cell>
          <cell r="L173">
            <v>0</v>
          </cell>
          <cell r="M173">
            <v>0</v>
          </cell>
          <cell r="N173">
            <v>30</v>
          </cell>
          <cell r="O173">
            <v>30</v>
          </cell>
          <cell r="P173">
            <v>120</v>
          </cell>
        </row>
        <row r="174">
          <cell r="B174" t="str">
            <v>N</v>
          </cell>
          <cell r="C174">
            <v>48351</v>
          </cell>
          <cell r="D174" t="str">
            <v>NKIT1</v>
          </cell>
          <cell r="E174" t="str">
            <v>Anthropometric</v>
          </cell>
          <cell r="F174" t="str">
            <v>S</v>
          </cell>
          <cell r="H174">
            <v>327</v>
          </cell>
          <cell r="I174">
            <v>0</v>
          </cell>
          <cell r="J174">
            <v>26</v>
          </cell>
          <cell r="K174">
            <v>0.21895999999999999</v>
          </cell>
          <cell r="L174">
            <v>0</v>
          </cell>
          <cell r="M174">
            <v>0</v>
          </cell>
          <cell r="N174">
            <v>136</v>
          </cell>
          <cell r="O174">
            <v>35</v>
          </cell>
          <cell r="P174">
            <v>46</v>
          </cell>
        </row>
        <row r="175">
          <cell r="B175" t="str">
            <v>N</v>
          </cell>
          <cell r="C175">
            <v>48351</v>
          </cell>
          <cell r="D175" t="str">
            <v>NKIT2</v>
          </cell>
          <cell r="E175" t="str">
            <v>Supplementary Feeding (Wet)</v>
          </cell>
          <cell r="F175" t="str">
            <v>S</v>
          </cell>
          <cell r="H175">
            <v>755</v>
          </cell>
          <cell r="I175">
            <v>0</v>
          </cell>
          <cell r="J175">
            <v>110</v>
          </cell>
          <cell r="K175">
            <v>0.85680000000000001</v>
          </cell>
          <cell r="L175">
            <v>0</v>
          </cell>
          <cell r="M175">
            <v>0</v>
          </cell>
          <cell r="N175">
            <v>140</v>
          </cell>
          <cell r="O175">
            <v>68</v>
          </cell>
          <cell r="P175">
            <v>90</v>
          </cell>
        </row>
        <row r="176">
          <cell r="B176" t="str">
            <v>N</v>
          </cell>
          <cell r="C176">
            <v>48359</v>
          </cell>
          <cell r="D176" t="str">
            <v>NKIT2A</v>
          </cell>
          <cell r="E176" t="str">
            <v>Registration Kit for Supplementary Feeding (Wet)</v>
          </cell>
          <cell r="F176" t="str">
            <v>S</v>
          </cell>
          <cell r="H176">
            <v>136</v>
          </cell>
          <cell r="I176">
            <v>0</v>
          </cell>
          <cell r="J176">
            <v>16</v>
          </cell>
          <cell r="K176">
            <v>7.9523999999999997E-2</v>
          </cell>
          <cell r="L176">
            <v>0</v>
          </cell>
          <cell r="M176">
            <v>0</v>
          </cell>
          <cell r="N176">
            <v>47</v>
          </cell>
          <cell r="O176">
            <v>47</v>
          </cell>
          <cell r="P176">
            <v>36</v>
          </cell>
        </row>
        <row r="177">
          <cell r="B177" t="str">
            <v>N</v>
          </cell>
          <cell r="C177">
            <v>48351</v>
          </cell>
          <cell r="D177" t="str">
            <v>NKIT3</v>
          </cell>
          <cell r="E177" t="str">
            <v>Supplementary Feeding (Dry)</v>
          </cell>
          <cell r="F177" t="str">
            <v>S</v>
          </cell>
          <cell r="H177">
            <v>335</v>
          </cell>
          <cell r="I177">
            <v>0</v>
          </cell>
          <cell r="J177">
            <v>47</v>
          </cell>
          <cell r="K177">
            <v>0.48</v>
          </cell>
          <cell r="L177">
            <v>0</v>
          </cell>
          <cell r="M177">
            <v>0</v>
          </cell>
          <cell r="N177">
            <v>80</v>
          </cell>
          <cell r="O177">
            <v>80</v>
          </cell>
          <cell r="P177">
            <v>75</v>
          </cell>
        </row>
        <row r="178">
          <cell r="B178" t="str">
            <v>N</v>
          </cell>
          <cell r="C178">
            <v>48359</v>
          </cell>
          <cell r="D178" t="str">
            <v>NKIT3A</v>
          </cell>
          <cell r="E178" t="str">
            <v>Registration Kit for Supplementary Feeding (Dry)</v>
          </cell>
          <cell r="F178" t="str">
            <v>S</v>
          </cell>
          <cell r="H178">
            <v>212</v>
          </cell>
          <cell r="I178">
            <v>0</v>
          </cell>
          <cell r="J178">
            <v>18</v>
          </cell>
          <cell r="K178">
            <v>7.9523999999999997E-2</v>
          </cell>
          <cell r="L178">
            <v>0</v>
          </cell>
          <cell r="M178">
            <v>0</v>
          </cell>
          <cell r="N178">
            <v>47</v>
          </cell>
          <cell r="O178">
            <v>47</v>
          </cell>
          <cell r="P178">
            <v>36</v>
          </cell>
        </row>
        <row r="179">
          <cell r="B179" t="str">
            <v>N</v>
          </cell>
          <cell r="C179">
            <v>48351</v>
          </cell>
          <cell r="D179" t="str">
            <v>NKIT4</v>
          </cell>
          <cell r="E179" t="str">
            <v>Therapeutic Feeding</v>
          </cell>
          <cell r="F179" t="str">
            <v>S</v>
          </cell>
          <cell r="H179">
            <v>744</v>
          </cell>
          <cell r="I179">
            <v>0</v>
          </cell>
          <cell r="J179">
            <v>107</v>
          </cell>
          <cell r="K179">
            <v>0.85680000000000001</v>
          </cell>
          <cell r="L179">
            <v>0</v>
          </cell>
          <cell r="M179">
            <v>0</v>
          </cell>
          <cell r="N179">
            <v>140</v>
          </cell>
          <cell r="O179">
            <v>68</v>
          </cell>
          <cell r="P179">
            <v>90</v>
          </cell>
        </row>
        <row r="180">
          <cell r="B180" t="str">
            <v>N</v>
          </cell>
          <cell r="C180">
            <v>48359</v>
          </cell>
          <cell r="D180" t="str">
            <v>NKIT4A</v>
          </cell>
          <cell r="E180" t="str">
            <v>Registration Kit for Therapeutic Feeding</v>
          </cell>
          <cell r="F180" t="str">
            <v>S</v>
          </cell>
          <cell r="H180">
            <v>121</v>
          </cell>
          <cell r="I180">
            <v>0</v>
          </cell>
          <cell r="J180">
            <v>22</v>
          </cell>
          <cell r="K180">
            <v>7.9523999999999997E-2</v>
          </cell>
          <cell r="L180">
            <v>0</v>
          </cell>
          <cell r="M180">
            <v>0</v>
          </cell>
          <cell r="N180">
            <v>47</v>
          </cell>
          <cell r="O180">
            <v>47</v>
          </cell>
          <cell r="P180">
            <v>36</v>
          </cell>
        </row>
        <row r="181">
          <cell r="B181" t="str">
            <v>O</v>
          </cell>
          <cell r="C181">
            <v>48199</v>
          </cell>
          <cell r="D181" t="str">
            <v>OB1</v>
          </cell>
          <cell r="E181" t="str">
            <v>Tool Box</v>
          </cell>
          <cell r="F181" t="str">
            <v>S</v>
          </cell>
          <cell r="H181">
            <v>92</v>
          </cell>
          <cell r="I181">
            <v>0</v>
          </cell>
          <cell r="J181">
            <v>28</v>
          </cell>
          <cell r="K181">
            <v>0.16758000000000001</v>
          </cell>
          <cell r="L181">
            <v>0</v>
          </cell>
          <cell r="M181">
            <v>0</v>
          </cell>
          <cell r="N181">
            <v>98</v>
          </cell>
          <cell r="O181">
            <v>38</v>
          </cell>
          <cell r="P181">
            <v>45</v>
          </cell>
        </row>
        <row r="182">
          <cell r="B182" t="str">
            <v>O</v>
          </cell>
          <cell r="C182">
            <v>48199</v>
          </cell>
          <cell r="D182" t="str">
            <v>OB2</v>
          </cell>
          <cell r="E182" t="str">
            <v>Tool Box</v>
          </cell>
          <cell r="F182" t="str">
            <v>S</v>
          </cell>
          <cell r="H182">
            <v>96.43</v>
          </cell>
          <cell r="I182">
            <v>0</v>
          </cell>
          <cell r="J182">
            <v>38</v>
          </cell>
          <cell r="K182">
            <v>0.27348</v>
          </cell>
          <cell r="L182">
            <v>0</v>
          </cell>
          <cell r="M182">
            <v>0</v>
          </cell>
          <cell r="N182">
            <v>86</v>
          </cell>
          <cell r="O182">
            <v>53</v>
          </cell>
          <cell r="P182">
            <v>60</v>
          </cell>
        </row>
        <row r="183">
          <cell r="B183" t="str">
            <v>O</v>
          </cell>
          <cell r="C183">
            <v>48180</v>
          </cell>
          <cell r="D183" t="str">
            <v>OE</v>
          </cell>
          <cell r="E183" t="str">
            <v>Engineers Tool Kit</v>
          </cell>
          <cell r="F183" t="str">
            <v>S</v>
          </cell>
          <cell r="G183">
            <v>1</v>
          </cell>
          <cell r="H183">
            <v>821.45</v>
          </cell>
          <cell r="I183">
            <v>821.45</v>
          </cell>
          <cell r="J183">
            <v>95</v>
          </cell>
          <cell r="K183">
            <v>0.3256</v>
          </cell>
          <cell r="L183">
            <v>95</v>
          </cell>
          <cell r="M183">
            <v>0.3256</v>
          </cell>
          <cell r="N183">
            <v>80</v>
          </cell>
          <cell r="O183">
            <v>55</v>
          </cell>
          <cell r="P183">
            <v>74</v>
          </cell>
        </row>
        <row r="184">
          <cell r="B184" t="str">
            <v>O</v>
          </cell>
          <cell r="C184">
            <v>48239</v>
          </cell>
          <cell r="D184" t="str">
            <v>OL</v>
          </cell>
          <cell r="E184" t="str">
            <v>Ladder for Tank Erection</v>
          </cell>
          <cell r="F184" t="str">
            <v>S</v>
          </cell>
          <cell r="H184">
            <v>62</v>
          </cell>
          <cell r="I184">
            <v>0</v>
          </cell>
          <cell r="J184">
            <v>10</v>
          </cell>
          <cell r="K184">
            <v>0.189</v>
          </cell>
          <cell r="L184">
            <v>0</v>
          </cell>
          <cell r="M184">
            <v>0</v>
          </cell>
          <cell r="N184">
            <v>250</v>
          </cell>
          <cell r="O184">
            <v>42</v>
          </cell>
          <cell r="P184">
            <v>18</v>
          </cell>
        </row>
        <row r="185">
          <cell r="B185" t="str">
            <v>O</v>
          </cell>
          <cell r="C185">
            <v>48181</v>
          </cell>
          <cell r="D185" t="str">
            <v>OM</v>
          </cell>
          <cell r="E185" t="str">
            <v>Mechanics Tool Kit</v>
          </cell>
          <cell r="F185" t="str">
            <v>S</v>
          </cell>
          <cell r="G185">
            <v>1</v>
          </cell>
          <cell r="H185">
            <v>540.97</v>
          </cell>
          <cell r="I185">
            <v>540.97</v>
          </cell>
          <cell r="J185">
            <v>96</v>
          </cell>
          <cell r="K185">
            <v>0.22701199999999999</v>
          </cell>
          <cell r="L185">
            <v>96</v>
          </cell>
          <cell r="M185">
            <v>0.22701199999999999</v>
          </cell>
          <cell r="N185">
            <v>103</v>
          </cell>
          <cell r="O185">
            <v>38</v>
          </cell>
          <cell r="P185">
            <v>58</v>
          </cell>
        </row>
        <row r="186">
          <cell r="B186" t="str">
            <v>O</v>
          </cell>
          <cell r="C186">
            <v>48199</v>
          </cell>
          <cell r="D186" t="str">
            <v>OP2</v>
          </cell>
          <cell r="E186" t="str">
            <v>Container Padlock</v>
          </cell>
          <cell r="F186" t="str">
            <v>S</v>
          </cell>
          <cell r="H186">
            <v>19.559999999999999</v>
          </cell>
          <cell r="I186">
            <v>0</v>
          </cell>
          <cell r="J186">
            <v>0.3</v>
          </cell>
          <cell r="K186">
            <v>1.9999999999999999E-6</v>
          </cell>
          <cell r="L186">
            <v>0</v>
          </cell>
          <cell r="M186">
            <v>0</v>
          </cell>
          <cell r="N186">
            <v>2</v>
          </cell>
          <cell r="O186">
            <v>1</v>
          </cell>
          <cell r="P186">
            <v>1</v>
          </cell>
        </row>
        <row r="187">
          <cell r="B187" t="str">
            <v>O</v>
          </cell>
          <cell r="C187">
            <v>48182</v>
          </cell>
          <cell r="D187" t="str">
            <v>OS</v>
          </cell>
          <cell r="E187" t="str">
            <v>Site Tool Kit</v>
          </cell>
          <cell r="F187" t="str">
            <v>S</v>
          </cell>
          <cell r="G187">
            <v>1</v>
          </cell>
          <cell r="H187">
            <v>555.63</v>
          </cell>
          <cell r="I187">
            <v>555.63</v>
          </cell>
          <cell r="J187">
            <v>78</v>
          </cell>
          <cell r="K187">
            <v>0.18076500000000001</v>
          </cell>
          <cell r="L187">
            <v>78</v>
          </cell>
          <cell r="M187">
            <v>0.18076500000000001</v>
          </cell>
          <cell r="N187">
            <v>45</v>
          </cell>
          <cell r="O187">
            <v>103</v>
          </cell>
          <cell r="P187">
            <v>39</v>
          </cell>
        </row>
        <row r="188">
          <cell r="B188" t="str">
            <v>O</v>
          </cell>
          <cell r="C188">
            <v>48239</v>
          </cell>
          <cell r="D188" t="str">
            <v>OT</v>
          </cell>
          <cell r="E188" t="str">
            <v>Scaffolding Tower</v>
          </cell>
          <cell r="F188" t="str">
            <v>S</v>
          </cell>
          <cell r="H188">
            <v>434</v>
          </cell>
          <cell r="I188">
            <v>0</v>
          </cell>
          <cell r="J188">
            <v>95</v>
          </cell>
          <cell r="K188">
            <v>0.9</v>
          </cell>
          <cell r="L188">
            <v>0</v>
          </cell>
          <cell r="M188">
            <v>0</v>
          </cell>
          <cell r="N188">
            <v>240</v>
          </cell>
          <cell r="O188">
            <v>75</v>
          </cell>
          <cell r="P188">
            <v>50</v>
          </cell>
        </row>
        <row r="189">
          <cell r="B189" t="str">
            <v>P</v>
          </cell>
          <cell r="C189">
            <v>48200</v>
          </cell>
          <cell r="D189" t="str">
            <v>P2-ALLI</v>
          </cell>
          <cell r="E189" t="str">
            <v>2" Atalanta Swallow 2100/Lister AC1 Diesel Pu</v>
          </cell>
          <cell r="F189" t="str">
            <v>S</v>
          </cell>
          <cell r="H189">
            <v>2211.6822999999999</v>
          </cell>
          <cell r="I189">
            <v>0</v>
          </cell>
          <cell r="J189">
            <v>326</v>
          </cell>
          <cell r="K189">
            <v>1.3851</v>
          </cell>
          <cell r="L189">
            <v>0</v>
          </cell>
          <cell r="M189">
            <v>0</v>
          </cell>
          <cell r="N189">
            <v>135</v>
          </cell>
          <cell r="O189">
            <v>76</v>
          </cell>
          <cell r="P189">
            <v>135</v>
          </cell>
        </row>
        <row r="190">
          <cell r="B190" t="str">
            <v>P</v>
          </cell>
          <cell r="C190">
            <v>48200</v>
          </cell>
          <cell r="D190" t="str">
            <v>P4-ALLI</v>
          </cell>
          <cell r="E190" t="str">
            <v>4" Atalanta Ospray 422 Pumpset Kit,Lister TS2</v>
          </cell>
          <cell r="F190" t="str">
            <v>S</v>
          </cell>
          <cell r="H190">
            <v>3548.5951</v>
          </cell>
          <cell r="I190">
            <v>0</v>
          </cell>
          <cell r="J190">
            <v>526</v>
          </cell>
          <cell r="K190">
            <v>2.1695319999999998</v>
          </cell>
          <cell r="L190">
            <v>0</v>
          </cell>
          <cell r="M190">
            <v>0</v>
          </cell>
          <cell r="N190">
            <v>148</v>
          </cell>
          <cell r="O190">
            <v>107</v>
          </cell>
          <cell r="P190">
            <v>137</v>
          </cell>
        </row>
        <row r="191">
          <cell r="B191" t="str">
            <v>P</v>
          </cell>
          <cell r="C191">
            <v>48202</v>
          </cell>
          <cell r="D191" t="str">
            <v>P4-ALLO</v>
          </cell>
          <cell r="E191" t="str">
            <v>4" Atalanta Osprey 452 Lombardini Eng + Hose</v>
          </cell>
          <cell r="F191" t="str">
            <v>N</v>
          </cell>
          <cell r="H191">
            <v>2829</v>
          </cell>
          <cell r="I191">
            <v>0</v>
          </cell>
          <cell r="J191">
            <v>544</v>
          </cell>
          <cell r="K191">
            <v>2.55192</v>
          </cell>
          <cell r="L191">
            <v>0</v>
          </cell>
          <cell r="M191">
            <v>0</v>
          </cell>
          <cell r="N191">
            <v>147</v>
          </cell>
          <cell r="O191">
            <v>124</v>
          </cell>
          <cell r="P191">
            <v>140</v>
          </cell>
        </row>
        <row r="192">
          <cell r="B192" t="str">
            <v>P</v>
          </cell>
          <cell r="C192">
            <v>48200</v>
          </cell>
          <cell r="D192" t="str">
            <v>P4H-PSLI</v>
          </cell>
          <cell r="E192" t="str">
            <v>4" Atalanta Condor 1001 Pumpset Kit Lister</v>
          </cell>
          <cell r="F192" t="str">
            <v>S</v>
          </cell>
          <cell r="H192">
            <v>6172.1</v>
          </cell>
          <cell r="I192">
            <v>0</v>
          </cell>
          <cell r="J192">
            <v>712</v>
          </cell>
          <cell r="K192">
            <v>2.4514</v>
          </cell>
          <cell r="L192">
            <v>0</v>
          </cell>
          <cell r="M192">
            <v>0</v>
          </cell>
          <cell r="N192">
            <v>170</v>
          </cell>
          <cell r="O192">
            <v>103</v>
          </cell>
          <cell r="P192">
            <v>140</v>
          </cell>
        </row>
        <row r="193">
          <cell r="B193" t="str">
            <v>P</v>
          </cell>
          <cell r="C193">
            <v>48202</v>
          </cell>
          <cell r="D193" t="str">
            <v>PE2-LI</v>
          </cell>
          <cell r="E193" t="str">
            <v>Lister AC1 Engine Overhaul Kit</v>
          </cell>
          <cell r="F193" t="str">
            <v>S</v>
          </cell>
          <cell r="H193">
            <v>422.45</v>
          </cell>
          <cell r="I193">
            <v>0</v>
          </cell>
          <cell r="J193">
            <v>8</v>
          </cell>
          <cell r="K193">
            <v>9.8154000000000005E-2</v>
          </cell>
          <cell r="L193">
            <v>0</v>
          </cell>
          <cell r="M193">
            <v>0</v>
          </cell>
          <cell r="N193">
            <v>57</v>
          </cell>
          <cell r="O193">
            <v>41</v>
          </cell>
          <cell r="P193">
            <v>42</v>
          </cell>
        </row>
        <row r="194">
          <cell r="B194" t="str">
            <v>P</v>
          </cell>
          <cell r="C194">
            <v>48202</v>
          </cell>
          <cell r="D194" t="str">
            <v>PE4H-LI</v>
          </cell>
          <cell r="E194" t="str">
            <v>Lister TS3 Engine Overhaul Kit With Agglomerator</v>
          </cell>
          <cell r="F194" t="str">
            <v>S</v>
          </cell>
          <cell r="H194">
            <v>804.95</v>
          </cell>
          <cell r="I194">
            <v>0</v>
          </cell>
          <cell r="J194">
            <v>23</v>
          </cell>
          <cell r="K194">
            <v>8.9913000000000007E-2</v>
          </cell>
          <cell r="L194">
            <v>0</v>
          </cell>
          <cell r="M194">
            <v>0</v>
          </cell>
          <cell r="N194">
            <v>51</v>
          </cell>
          <cell r="O194">
            <v>41</v>
          </cell>
          <cell r="P194">
            <v>43</v>
          </cell>
        </row>
        <row r="195">
          <cell r="B195" t="str">
            <v>P</v>
          </cell>
          <cell r="C195">
            <v>48202</v>
          </cell>
          <cell r="D195" t="str">
            <v>PE4-LI</v>
          </cell>
          <cell r="E195" t="str">
            <v>Lister TS2 Engine Overhaul Kit With Agglomerator</v>
          </cell>
          <cell r="F195" t="str">
            <v>S</v>
          </cell>
          <cell r="H195">
            <v>542.55290000000002</v>
          </cell>
          <cell r="I195">
            <v>0</v>
          </cell>
          <cell r="J195">
            <v>22</v>
          </cell>
          <cell r="K195">
            <v>0.125</v>
          </cell>
          <cell r="L195">
            <v>0</v>
          </cell>
          <cell r="M195">
            <v>0</v>
          </cell>
          <cell r="N195">
            <v>50</v>
          </cell>
          <cell r="O195">
            <v>50</v>
          </cell>
          <cell r="P195">
            <v>50</v>
          </cell>
        </row>
        <row r="196">
          <cell r="B196" t="str">
            <v>P</v>
          </cell>
          <cell r="C196">
            <v>48202</v>
          </cell>
          <cell r="D196" t="str">
            <v>PE4-LO</v>
          </cell>
          <cell r="E196" t="str">
            <v>Lombardini Engine Overhaul Kit</v>
          </cell>
          <cell r="F196" t="str">
            <v>N</v>
          </cell>
          <cell r="H196">
            <v>455.5</v>
          </cell>
          <cell r="I196">
            <v>0</v>
          </cell>
          <cell r="J196">
            <v>16</v>
          </cell>
          <cell r="K196">
            <v>5.1182999999999999E-2</v>
          </cell>
          <cell r="L196">
            <v>0</v>
          </cell>
          <cell r="M196">
            <v>0</v>
          </cell>
          <cell r="N196">
            <v>47</v>
          </cell>
          <cell r="O196">
            <v>33</v>
          </cell>
          <cell r="P196">
            <v>33</v>
          </cell>
        </row>
        <row r="197">
          <cell r="B197" t="str">
            <v>P</v>
          </cell>
          <cell r="C197">
            <v>48202</v>
          </cell>
          <cell r="D197" t="str">
            <v>PF</v>
          </cell>
          <cell r="E197" t="str">
            <v>Pump Fittings Kit</v>
          </cell>
          <cell r="F197" t="str">
            <v>S</v>
          </cell>
          <cell r="H197">
            <v>77.55</v>
          </cell>
          <cell r="I197">
            <v>0</v>
          </cell>
          <cell r="J197">
            <v>10</v>
          </cell>
          <cell r="K197">
            <v>1.9550000000000001E-2</v>
          </cell>
          <cell r="L197">
            <v>0</v>
          </cell>
          <cell r="M197">
            <v>0</v>
          </cell>
          <cell r="N197">
            <v>34</v>
          </cell>
          <cell r="O197">
            <v>25</v>
          </cell>
          <cell r="P197">
            <v>23</v>
          </cell>
        </row>
        <row r="198">
          <cell r="B198" t="str">
            <v>P</v>
          </cell>
          <cell r="C198">
            <v>48201</v>
          </cell>
          <cell r="D198" t="str">
            <v>PO</v>
          </cell>
          <cell r="E198" t="str">
            <v>Pump Oil Kit</v>
          </cell>
          <cell r="F198" t="str">
            <v>S</v>
          </cell>
          <cell r="G198">
            <v>4</v>
          </cell>
          <cell r="H198">
            <v>128.44329999999999</v>
          </cell>
          <cell r="I198">
            <v>513.77319999999997</v>
          </cell>
          <cell r="J198">
            <v>68</v>
          </cell>
          <cell r="K198">
            <v>0.21348400000000001</v>
          </cell>
          <cell r="L198">
            <v>272</v>
          </cell>
          <cell r="M198">
            <v>0.85393600000000003</v>
          </cell>
          <cell r="N198">
            <v>53</v>
          </cell>
          <cell r="O198">
            <v>38</v>
          </cell>
          <cell r="P198">
            <v>106</v>
          </cell>
        </row>
        <row r="199">
          <cell r="B199" t="str">
            <v>P</v>
          </cell>
          <cell r="C199">
            <v>48200</v>
          </cell>
          <cell r="D199" t="str">
            <v>PR2-ALBS</v>
          </cell>
          <cell r="E199" t="str">
            <v>2"Pumpsets Kestrel 101 Brigs + Stratton,</v>
          </cell>
          <cell r="F199" t="str">
            <v>S</v>
          </cell>
          <cell r="H199">
            <v>436.9</v>
          </cell>
          <cell r="I199">
            <v>0</v>
          </cell>
          <cell r="J199">
            <v>52</v>
          </cell>
          <cell r="K199">
            <v>0.24887999999999999</v>
          </cell>
          <cell r="L199">
            <v>0</v>
          </cell>
          <cell r="M199">
            <v>0</v>
          </cell>
          <cell r="N199">
            <v>80</v>
          </cell>
          <cell r="O199">
            <v>51</v>
          </cell>
          <cell r="P199">
            <v>61</v>
          </cell>
        </row>
        <row r="200">
          <cell r="B200" t="str">
            <v>P</v>
          </cell>
          <cell r="C200">
            <v>48202</v>
          </cell>
          <cell r="D200" t="str">
            <v>PRG</v>
          </cell>
          <cell r="E200" t="str">
            <v>Revolution &amp; Frequency Gauge for Measuring Pump RPM</v>
          </cell>
          <cell r="F200" t="str">
            <v>S</v>
          </cell>
          <cell r="H200">
            <v>7.39</v>
          </cell>
          <cell r="I200">
            <v>0</v>
          </cell>
          <cell r="J200">
            <v>0.1</v>
          </cell>
          <cell r="K200">
            <v>5.0000000000000002E-5</v>
          </cell>
          <cell r="L200">
            <v>0</v>
          </cell>
          <cell r="M200">
            <v>0</v>
          </cell>
          <cell r="N200">
            <v>5</v>
          </cell>
          <cell r="O200">
            <v>2</v>
          </cell>
          <cell r="P200">
            <v>5</v>
          </cell>
        </row>
        <row r="201">
          <cell r="B201" t="str">
            <v>P</v>
          </cell>
          <cell r="C201">
            <v>48202</v>
          </cell>
          <cell r="D201" t="str">
            <v>PS2-AL</v>
          </cell>
          <cell r="E201" t="str">
            <v>2" Atalanta Swallow 2100 Pump Major Report Kit</v>
          </cell>
          <cell r="F201" t="str">
            <v>S</v>
          </cell>
          <cell r="H201">
            <v>102.75</v>
          </cell>
          <cell r="I201">
            <v>0</v>
          </cell>
          <cell r="J201">
            <v>3</v>
          </cell>
          <cell r="K201">
            <v>2.7347E-2</v>
          </cell>
          <cell r="L201">
            <v>0</v>
          </cell>
          <cell r="M201">
            <v>0</v>
          </cell>
          <cell r="N201">
            <v>41</v>
          </cell>
          <cell r="O201">
            <v>29</v>
          </cell>
          <cell r="P201">
            <v>23</v>
          </cell>
        </row>
        <row r="202">
          <cell r="B202" t="str">
            <v>P</v>
          </cell>
          <cell r="C202">
            <v>48202</v>
          </cell>
          <cell r="D202" t="str">
            <v>PS4-AL</v>
          </cell>
          <cell r="E202" t="str">
            <v>4" Atalanta Osprey 422/452 Pump Major Repair</v>
          </cell>
          <cell r="F202" t="str">
            <v>S</v>
          </cell>
          <cell r="H202">
            <v>187.33</v>
          </cell>
          <cell r="I202">
            <v>0</v>
          </cell>
          <cell r="J202">
            <v>5</v>
          </cell>
          <cell r="K202">
            <v>2.6818000000000002E-2</v>
          </cell>
          <cell r="L202">
            <v>0</v>
          </cell>
          <cell r="M202">
            <v>0</v>
          </cell>
          <cell r="N202">
            <v>22</v>
          </cell>
          <cell r="O202">
            <v>23</v>
          </cell>
          <cell r="P202">
            <v>53</v>
          </cell>
        </row>
        <row r="203">
          <cell r="B203" t="str">
            <v>P</v>
          </cell>
          <cell r="C203">
            <v>48202</v>
          </cell>
          <cell r="D203" t="str">
            <v>PS4H-PS</v>
          </cell>
          <cell r="E203" t="str">
            <v>4" Atalanta Condor 1001-D275 Pump Major</v>
          </cell>
          <cell r="F203" t="str">
            <v>S</v>
          </cell>
          <cell r="H203">
            <v>702.1</v>
          </cell>
          <cell r="I203">
            <v>0</v>
          </cell>
          <cell r="J203">
            <v>10</v>
          </cell>
          <cell r="K203">
            <v>1.5376000000000001E-2</v>
          </cell>
          <cell r="L203">
            <v>0</v>
          </cell>
          <cell r="M203">
            <v>0</v>
          </cell>
          <cell r="N203">
            <v>31</v>
          </cell>
          <cell r="O203">
            <v>31</v>
          </cell>
          <cell r="P203">
            <v>16</v>
          </cell>
        </row>
        <row r="204">
          <cell r="B204" t="str">
            <v>S</v>
          </cell>
          <cell r="C204">
            <v>48599</v>
          </cell>
          <cell r="D204" t="str">
            <v>SCO</v>
          </cell>
          <cell r="E204" t="str">
            <v>Compass</v>
          </cell>
          <cell r="F204" t="str">
            <v>S</v>
          </cell>
          <cell r="H204">
            <v>9.66</v>
          </cell>
          <cell r="I204">
            <v>0</v>
          </cell>
          <cell r="J204">
            <v>0.1</v>
          </cell>
          <cell r="K204">
            <v>1.5E-5</v>
          </cell>
          <cell r="L204">
            <v>0</v>
          </cell>
          <cell r="M204">
            <v>0</v>
          </cell>
          <cell r="N204">
            <v>3</v>
          </cell>
          <cell r="O204">
            <v>1</v>
          </cell>
          <cell r="P204">
            <v>5</v>
          </cell>
        </row>
        <row r="205">
          <cell r="B205" t="str">
            <v>S</v>
          </cell>
          <cell r="C205">
            <v>48501</v>
          </cell>
          <cell r="D205" t="str">
            <v>SESL</v>
          </cell>
          <cell r="E205" t="str">
            <v>Emergency Family Shelter System</v>
          </cell>
          <cell r="F205" t="str">
            <v>S</v>
          </cell>
          <cell r="H205">
            <v>117.54</v>
          </cell>
          <cell r="I205">
            <v>0</v>
          </cell>
          <cell r="J205">
            <v>44</v>
          </cell>
          <cell r="K205">
            <v>0.2656</v>
          </cell>
          <cell r="L205">
            <v>0</v>
          </cell>
          <cell r="M205">
            <v>0</v>
          </cell>
          <cell r="N205">
            <v>166</v>
          </cell>
          <cell r="O205">
            <v>40</v>
          </cell>
          <cell r="P205">
            <v>40</v>
          </cell>
        </row>
        <row r="206">
          <cell r="B206" t="str">
            <v>S</v>
          </cell>
          <cell r="C206">
            <v>48599</v>
          </cell>
          <cell r="D206" t="str">
            <v>SGPS</v>
          </cell>
          <cell r="E206" t="str">
            <v>GPS (Ground Positioning Station)</v>
          </cell>
          <cell r="F206" t="str">
            <v>S</v>
          </cell>
          <cell r="H206">
            <v>155.24</v>
          </cell>
          <cell r="I206">
            <v>0</v>
          </cell>
          <cell r="J206">
            <v>0.5</v>
          </cell>
          <cell r="K206">
            <v>1.4999999999999999E-4</v>
          </cell>
          <cell r="L206">
            <v>0</v>
          </cell>
          <cell r="M206">
            <v>0</v>
          </cell>
          <cell r="N206">
            <v>5</v>
          </cell>
          <cell r="O206">
            <v>3</v>
          </cell>
          <cell r="P206">
            <v>10</v>
          </cell>
        </row>
        <row r="207">
          <cell r="B207" t="str">
            <v>S</v>
          </cell>
          <cell r="C207">
            <v>48500</v>
          </cell>
          <cell r="D207" t="str">
            <v>SPE-1</v>
          </cell>
          <cell r="E207" t="str">
            <v>Woven Flexible Tarpaulin rolls of 60x4m</v>
          </cell>
          <cell r="F207" t="str">
            <v>S</v>
          </cell>
          <cell r="H207">
            <v>93.62</v>
          </cell>
          <cell r="I207">
            <v>0</v>
          </cell>
          <cell r="J207">
            <v>55</v>
          </cell>
          <cell r="K207">
            <v>0.189</v>
          </cell>
          <cell r="L207">
            <v>0</v>
          </cell>
          <cell r="M207">
            <v>0</v>
          </cell>
          <cell r="N207">
            <v>210</v>
          </cell>
          <cell r="O207">
            <v>30</v>
          </cell>
          <cell r="P207">
            <v>30</v>
          </cell>
        </row>
        <row r="208">
          <cell r="B208" t="str">
            <v>S</v>
          </cell>
          <cell r="C208">
            <v>48500</v>
          </cell>
          <cell r="D208" t="str">
            <v>SR</v>
          </cell>
          <cell r="E208" t="str">
            <v>Poly Rope</v>
          </cell>
          <cell r="F208" t="str">
            <v>S</v>
          </cell>
          <cell r="H208">
            <v>5.9</v>
          </cell>
          <cell r="I208">
            <v>0</v>
          </cell>
          <cell r="J208">
            <v>3</v>
          </cell>
          <cell r="K208">
            <v>8.4639999999999993E-3</v>
          </cell>
          <cell r="L208">
            <v>0</v>
          </cell>
          <cell r="M208">
            <v>0</v>
          </cell>
          <cell r="N208">
            <v>23</v>
          </cell>
          <cell r="O208">
            <v>23</v>
          </cell>
          <cell r="P208">
            <v>16</v>
          </cell>
        </row>
        <row r="209">
          <cell r="B209" t="str">
            <v>T</v>
          </cell>
          <cell r="C209">
            <v>48220</v>
          </cell>
          <cell r="D209" t="str">
            <v>T11</v>
          </cell>
          <cell r="E209" t="str">
            <v>11m3 Complete Tank</v>
          </cell>
          <cell r="F209" t="str">
            <v>S</v>
          </cell>
          <cell r="G209">
            <v>1</v>
          </cell>
          <cell r="H209">
            <v>1236.0121999999999</v>
          </cell>
          <cell r="I209">
            <v>1236.0121999999999</v>
          </cell>
          <cell r="J209">
            <v>344</v>
          </cell>
          <cell r="K209">
            <v>0.98289000000000004</v>
          </cell>
          <cell r="L209">
            <v>344</v>
          </cell>
          <cell r="M209">
            <v>0.98289000000000004</v>
          </cell>
          <cell r="N209">
            <v>163</v>
          </cell>
          <cell r="O209">
            <v>90</v>
          </cell>
          <cell r="P209">
            <v>67</v>
          </cell>
        </row>
        <row r="210">
          <cell r="B210" t="str">
            <v>T</v>
          </cell>
          <cell r="C210">
            <v>48220</v>
          </cell>
          <cell r="D210" t="str">
            <v>T45L</v>
          </cell>
          <cell r="E210" t="str">
            <v>45m3 Tank Liner + Accessories</v>
          </cell>
          <cell r="F210" t="str">
            <v>S</v>
          </cell>
          <cell r="H210">
            <v>1309.9970000000001</v>
          </cell>
          <cell r="I210">
            <v>0</v>
          </cell>
          <cell r="J210">
            <v>233</v>
          </cell>
          <cell r="K210">
            <v>1.176588</v>
          </cell>
          <cell r="L210">
            <v>0</v>
          </cell>
          <cell r="M210">
            <v>0</v>
          </cell>
          <cell r="N210">
            <v>147</v>
          </cell>
          <cell r="O210">
            <v>92</v>
          </cell>
          <cell r="P210">
            <v>87</v>
          </cell>
        </row>
        <row r="211">
          <cell r="B211" t="str">
            <v>T</v>
          </cell>
          <cell r="C211">
            <v>48220</v>
          </cell>
          <cell r="D211" t="str">
            <v>T45R</v>
          </cell>
          <cell r="E211" t="str">
            <v>45m3 Tank Roof</v>
          </cell>
          <cell r="F211" t="str">
            <v>S</v>
          </cell>
          <cell r="H211">
            <v>504.4366</v>
          </cell>
          <cell r="I211">
            <v>0</v>
          </cell>
          <cell r="J211">
            <v>78</v>
          </cell>
          <cell r="K211">
            <v>0.45077699999999998</v>
          </cell>
          <cell r="L211">
            <v>0</v>
          </cell>
          <cell r="M211">
            <v>0</v>
          </cell>
          <cell r="N211">
            <v>139</v>
          </cell>
          <cell r="O211">
            <v>69</v>
          </cell>
          <cell r="P211">
            <v>47</v>
          </cell>
        </row>
        <row r="212">
          <cell r="B212" t="str">
            <v>T</v>
          </cell>
          <cell r="C212">
            <v>48220</v>
          </cell>
          <cell r="D212" t="str">
            <v>T45S</v>
          </cell>
          <cell r="E212" t="str">
            <v>45m3 Tank Steels</v>
          </cell>
          <cell r="F212" t="str">
            <v>S</v>
          </cell>
          <cell r="H212">
            <v>344.12349999999998</v>
          </cell>
          <cell r="I212">
            <v>0</v>
          </cell>
          <cell r="J212">
            <v>266</v>
          </cell>
          <cell r="K212">
            <v>1.46025</v>
          </cell>
          <cell r="L212">
            <v>0</v>
          </cell>
          <cell r="M212">
            <v>0</v>
          </cell>
          <cell r="N212">
            <v>295</v>
          </cell>
          <cell r="O212">
            <v>90</v>
          </cell>
          <cell r="P212">
            <v>55</v>
          </cell>
        </row>
        <row r="213">
          <cell r="B213" t="str">
            <v>T</v>
          </cell>
          <cell r="C213">
            <v>48220</v>
          </cell>
          <cell r="D213" t="str">
            <v>T70L</v>
          </cell>
          <cell r="E213" t="str">
            <v>70m3 Tank Liner &amp; Accessories</v>
          </cell>
          <cell r="F213" t="str">
            <v>S</v>
          </cell>
          <cell r="H213">
            <v>1521.67</v>
          </cell>
          <cell r="I213">
            <v>0</v>
          </cell>
          <cell r="J213">
            <v>257</v>
          </cell>
          <cell r="K213">
            <v>0.83496000000000004</v>
          </cell>
          <cell r="L213">
            <v>0</v>
          </cell>
          <cell r="M213">
            <v>0</v>
          </cell>
          <cell r="N213">
            <v>147</v>
          </cell>
          <cell r="O213">
            <v>71</v>
          </cell>
          <cell r="P213">
            <v>80</v>
          </cell>
        </row>
        <row r="214">
          <cell r="B214" t="str">
            <v>T</v>
          </cell>
          <cell r="C214">
            <v>48220</v>
          </cell>
          <cell r="D214" t="str">
            <v>T70R</v>
          </cell>
          <cell r="E214" t="str">
            <v>70m3 Tank Roof</v>
          </cell>
          <cell r="F214" t="str">
            <v>S</v>
          </cell>
          <cell r="H214">
            <v>518.47</v>
          </cell>
          <cell r="I214">
            <v>0</v>
          </cell>
          <cell r="J214">
            <v>81</v>
          </cell>
          <cell r="K214">
            <v>0.45077699999999998</v>
          </cell>
          <cell r="L214">
            <v>0</v>
          </cell>
          <cell r="M214">
            <v>0</v>
          </cell>
          <cell r="N214">
            <v>139</v>
          </cell>
          <cell r="O214">
            <v>69</v>
          </cell>
          <cell r="P214">
            <v>47</v>
          </cell>
        </row>
        <row r="215">
          <cell r="B215" t="str">
            <v>T</v>
          </cell>
          <cell r="C215">
            <v>48220</v>
          </cell>
          <cell r="D215" t="str">
            <v>T70S</v>
          </cell>
          <cell r="E215" t="str">
            <v>70m3 Tank Steels</v>
          </cell>
          <cell r="F215" t="str">
            <v>S</v>
          </cell>
          <cell r="H215">
            <v>523.31629999999996</v>
          </cell>
          <cell r="I215">
            <v>0</v>
          </cell>
          <cell r="J215">
            <v>360</v>
          </cell>
          <cell r="K215">
            <v>1.3365</v>
          </cell>
          <cell r="L215">
            <v>0</v>
          </cell>
          <cell r="M215">
            <v>0</v>
          </cell>
          <cell r="N215">
            <v>55</v>
          </cell>
          <cell r="O215">
            <v>300</v>
          </cell>
          <cell r="P215">
            <v>81</v>
          </cell>
        </row>
        <row r="216">
          <cell r="B216" t="str">
            <v>T</v>
          </cell>
          <cell r="C216">
            <v>48220</v>
          </cell>
          <cell r="D216" t="str">
            <v>T95L</v>
          </cell>
          <cell r="E216" t="str">
            <v>95m3 Tank Liner &amp; Accessories</v>
          </cell>
          <cell r="F216" t="str">
            <v>S</v>
          </cell>
          <cell r="H216">
            <v>1699.1885</v>
          </cell>
          <cell r="I216">
            <v>0</v>
          </cell>
          <cell r="J216">
            <v>306</v>
          </cell>
          <cell r="K216">
            <v>1.190553</v>
          </cell>
          <cell r="L216">
            <v>0</v>
          </cell>
          <cell r="M216">
            <v>0</v>
          </cell>
          <cell r="N216">
            <v>147</v>
          </cell>
          <cell r="O216">
            <v>91</v>
          </cell>
          <cell r="P216">
            <v>89</v>
          </cell>
        </row>
        <row r="217">
          <cell r="B217" t="str">
            <v>T</v>
          </cell>
          <cell r="C217">
            <v>48220</v>
          </cell>
          <cell r="D217" t="str">
            <v>T95R</v>
          </cell>
          <cell r="E217" t="str">
            <v>95m3 Tank Roof</v>
          </cell>
          <cell r="F217" t="str">
            <v>S</v>
          </cell>
          <cell r="H217">
            <v>531.91</v>
          </cell>
          <cell r="I217">
            <v>0</v>
          </cell>
          <cell r="J217">
            <v>102</v>
          </cell>
          <cell r="K217">
            <v>0.417792</v>
          </cell>
          <cell r="L217">
            <v>0</v>
          </cell>
          <cell r="M217">
            <v>0</v>
          </cell>
          <cell r="N217">
            <v>136</v>
          </cell>
          <cell r="O217">
            <v>64</v>
          </cell>
          <cell r="P217">
            <v>48</v>
          </cell>
        </row>
        <row r="218">
          <cell r="B218" t="str">
            <v>T</v>
          </cell>
          <cell r="C218">
            <v>48220</v>
          </cell>
          <cell r="D218" t="str">
            <v>T95S</v>
          </cell>
          <cell r="E218" t="str">
            <v>95m3 Tank Steels</v>
          </cell>
          <cell r="F218" t="str">
            <v>S</v>
          </cell>
          <cell r="H218">
            <v>593.20000000000005</v>
          </cell>
          <cell r="I218">
            <v>0</v>
          </cell>
          <cell r="J218">
            <v>481</v>
          </cell>
          <cell r="K218">
            <v>1.496556</v>
          </cell>
          <cell r="L218">
            <v>0</v>
          </cell>
          <cell r="M218">
            <v>0</v>
          </cell>
          <cell r="N218">
            <v>298</v>
          </cell>
          <cell r="O218">
            <v>81</v>
          </cell>
          <cell r="P218">
            <v>62</v>
          </cell>
        </row>
        <row r="219">
          <cell r="B219" t="str">
            <v>T</v>
          </cell>
          <cell r="C219">
            <v>48222</v>
          </cell>
          <cell r="D219" t="str">
            <v>TBT10</v>
          </cell>
          <cell r="E219" t="str">
            <v>10m3 Ground Bladder PVC Tank</v>
          </cell>
          <cell r="F219" t="str">
            <v>S</v>
          </cell>
          <cell r="H219">
            <v>675.93389999999999</v>
          </cell>
          <cell r="I219">
            <v>0</v>
          </cell>
          <cell r="J219">
            <v>95</v>
          </cell>
          <cell r="K219">
            <v>0.43874999999999997</v>
          </cell>
          <cell r="L219">
            <v>0</v>
          </cell>
          <cell r="M219">
            <v>0</v>
          </cell>
          <cell r="N219">
            <v>125</v>
          </cell>
          <cell r="O219">
            <v>65</v>
          </cell>
          <cell r="P219">
            <v>54</v>
          </cell>
        </row>
        <row r="220">
          <cell r="B220" t="str">
            <v>T</v>
          </cell>
          <cell r="C220">
            <v>48239</v>
          </cell>
          <cell r="D220" t="str">
            <v>TF</v>
          </cell>
          <cell r="E220" t="str">
            <v>Tank Fittings Kit (needs G3.15 flexible hose)</v>
          </cell>
          <cell r="F220" t="str">
            <v>S</v>
          </cell>
          <cell r="H220">
            <v>347.98</v>
          </cell>
          <cell r="I220">
            <v>0</v>
          </cell>
          <cell r="J220">
            <v>54</v>
          </cell>
          <cell r="K220">
            <v>0.114576</v>
          </cell>
          <cell r="L220">
            <v>0</v>
          </cell>
          <cell r="M220">
            <v>0</v>
          </cell>
          <cell r="N220">
            <v>62</v>
          </cell>
          <cell r="O220">
            <v>42</v>
          </cell>
          <cell r="P220">
            <v>44</v>
          </cell>
        </row>
        <row r="221">
          <cell r="B221" t="str">
            <v>T</v>
          </cell>
          <cell r="C221">
            <v>48220</v>
          </cell>
          <cell r="D221" t="str">
            <v>TMT1</v>
          </cell>
          <cell r="E221" t="str">
            <v>1000L Allibert Tank (Bulk Carrier) 235</v>
          </cell>
          <cell r="F221" t="str">
            <v>N</v>
          </cell>
          <cell r="H221">
            <v>327.60000000000002</v>
          </cell>
          <cell r="I221">
            <v>0</v>
          </cell>
          <cell r="J221">
            <v>180</v>
          </cell>
          <cell r="K221">
            <v>1.9576199999999999</v>
          </cell>
          <cell r="L221">
            <v>0</v>
          </cell>
          <cell r="M221">
            <v>0</v>
          </cell>
          <cell r="N221">
            <v>105</v>
          </cell>
          <cell r="O221">
            <v>158</v>
          </cell>
          <cell r="P221">
            <v>118</v>
          </cell>
        </row>
        <row r="222">
          <cell r="B222" t="str">
            <v>T</v>
          </cell>
          <cell r="C222">
            <v>48220</v>
          </cell>
          <cell r="D222" t="str">
            <v>TMTA</v>
          </cell>
          <cell r="E222" t="str">
            <v>Allibert Tank Adapter</v>
          </cell>
          <cell r="F222" t="str">
            <v>N</v>
          </cell>
          <cell r="H222">
            <v>9</v>
          </cell>
          <cell r="I222">
            <v>0</v>
          </cell>
          <cell r="J222">
            <v>0</v>
          </cell>
          <cell r="K222">
            <v>1.9999999999999999E-6</v>
          </cell>
          <cell r="L222">
            <v>0</v>
          </cell>
          <cell r="M222">
            <v>0</v>
          </cell>
          <cell r="N222">
            <v>2</v>
          </cell>
          <cell r="O222">
            <v>1</v>
          </cell>
          <cell r="P222">
            <v>1</v>
          </cell>
        </row>
        <row r="223">
          <cell r="B223" t="str">
            <v>T</v>
          </cell>
          <cell r="C223">
            <v>48221</v>
          </cell>
          <cell r="D223" t="str">
            <v>TRR30</v>
          </cell>
          <cell r="E223" t="str">
            <v>30m3 Onion PVC Tank</v>
          </cell>
          <cell r="F223" t="str">
            <v>S</v>
          </cell>
          <cell r="H223">
            <v>1682.34</v>
          </cell>
          <cell r="I223">
            <v>0</v>
          </cell>
          <cell r="J223">
            <v>173</v>
          </cell>
          <cell r="K223">
            <v>1.2980799999999999</v>
          </cell>
          <cell r="L223">
            <v>0</v>
          </cell>
          <cell r="M223">
            <v>0</v>
          </cell>
          <cell r="N223">
            <v>95</v>
          </cell>
          <cell r="O223">
            <v>122</v>
          </cell>
          <cell r="P223">
            <v>112</v>
          </cell>
        </row>
        <row r="224">
          <cell r="B224" t="str">
            <v>T</v>
          </cell>
          <cell r="C224">
            <v>48222</v>
          </cell>
          <cell r="D224" t="str">
            <v>TRT6</v>
          </cell>
          <cell r="E224" t="str">
            <v>6m3 Trucking Bladder PVC Tank</v>
          </cell>
          <cell r="F224" t="str">
            <v>S</v>
          </cell>
          <cell r="H224">
            <v>960</v>
          </cell>
          <cell r="I224">
            <v>0</v>
          </cell>
          <cell r="J224">
            <v>90</v>
          </cell>
          <cell r="K224">
            <v>0.462501</v>
          </cell>
          <cell r="L224">
            <v>0</v>
          </cell>
          <cell r="M224">
            <v>0</v>
          </cell>
          <cell r="N224">
            <v>117</v>
          </cell>
          <cell r="O224">
            <v>67</v>
          </cell>
          <cell r="P224">
            <v>59</v>
          </cell>
        </row>
        <row r="225">
          <cell r="B225" t="str">
            <v>T</v>
          </cell>
          <cell r="C225">
            <v>48223</v>
          </cell>
          <cell r="D225" t="str">
            <v>TWC</v>
          </cell>
          <cell r="E225" t="str">
            <v>14 Litre Water Container (Pallet of 200 Units)</v>
          </cell>
          <cell r="F225" t="str">
            <v>S</v>
          </cell>
          <cell r="H225">
            <v>364</v>
          </cell>
          <cell r="I225">
            <v>0</v>
          </cell>
          <cell r="J225">
            <v>196</v>
          </cell>
          <cell r="K225">
            <v>1.32</v>
          </cell>
          <cell r="L225">
            <v>0</v>
          </cell>
          <cell r="M225">
            <v>0</v>
          </cell>
          <cell r="N225">
            <v>120</v>
          </cell>
          <cell r="O225">
            <v>100</v>
          </cell>
          <cell r="P225">
            <v>110</v>
          </cell>
        </row>
        <row r="226">
          <cell r="B226" t="str">
            <v>T</v>
          </cell>
          <cell r="C226">
            <v>48223</v>
          </cell>
          <cell r="D226" t="str">
            <v>TWCT</v>
          </cell>
          <cell r="E226" t="str">
            <v>14 Litre Water Container with Tap (Pallet of 200 Units)</v>
          </cell>
          <cell r="F226" t="str">
            <v>S</v>
          </cell>
          <cell r="H226">
            <v>469</v>
          </cell>
          <cell r="I226">
            <v>0</v>
          </cell>
          <cell r="J226">
            <v>220</v>
          </cell>
          <cell r="K226">
            <v>1.44</v>
          </cell>
          <cell r="L226">
            <v>0</v>
          </cell>
          <cell r="M226">
            <v>0</v>
          </cell>
          <cell r="N226">
            <v>120</v>
          </cell>
          <cell r="O226">
            <v>100</v>
          </cell>
          <cell r="P226">
            <v>120</v>
          </cell>
        </row>
        <row r="227">
          <cell r="B227" t="str">
            <v>V</v>
          </cell>
          <cell r="C227">
            <v>47433</v>
          </cell>
          <cell r="D227" t="str">
            <v>VF</v>
          </cell>
          <cell r="E227" t="str">
            <v>Vehicle Flags</v>
          </cell>
          <cell r="F227" t="str">
            <v>S</v>
          </cell>
          <cell r="H227">
            <v>26.43</v>
          </cell>
          <cell r="I227">
            <v>0</v>
          </cell>
          <cell r="J227">
            <v>0.1</v>
          </cell>
          <cell r="K227">
            <v>9.9999999999999995E-7</v>
          </cell>
          <cell r="L227">
            <v>0</v>
          </cell>
          <cell r="M227">
            <v>0</v>
          </cell>
          <cell r="N227">
            <v>1</v>
          </cell>
          <cell r="O227">
            <v>1</v>
          </cell>
          <cell r="P227">
            <v>1</v>
          </cell>
        </row>
        <row r="228">
          <cell r="B228" t="str">
            <v>V</v>
          </cell>
          <cell r="C228">
            <v>47432</v>
          </cell>
          <cell r="D228" t="str">
            <v>VFA</v>
          </cell>
          <cell r="E228" t="str">
            <v>Vehicle First Aid Kit</v>
          </cell>
          <cell r="F228" t="str">
            <v>S</v>
          </cell>
          <cell r="H228">
            <v>36.630000000000003</v>
          </cell>
          <cell r="I228">
            <v>0</v>
          </cell>
          <cell r="J228">
            <v>1</v>
          </cell>
          <cell r="K228">
            <v>4.2119999999999996E-3</v>
          </cell>
          <cell r="L228">
            <v>0</v>
          </cell>
          <cell r="M228">
            <v>0</v>
          </cell>
          <cell r="N228">
            <v>26</v>
          </cell>
          <cell r="O228">
            <v>18</v>
          </cell>
          <cell r="P228">
            <v>9</v>
          </cell>
        </row>
        <row r="229">
          <cell r="B229" t="str">
            <v>V</v>
          </cell>
          <cell r="C229">
            <v>46102</v>
          </cell>
          <cell r="D229" t="str">
            <v>VHMB</v>
          </cell>
          <cell r="E229" t="str">
            <v>Honda Motorbike for On/Off Road Use</v>
          </cell>
          <cell r="F229" t="str">
            <v>N</v>
          </cell>
          <cell r="H229">
            <v>1810</v>
          </cell>
          <cell r="I229">
            <v>0</v>
          </cell>
          <cell r="J229">
            <v>140</v>
          </cell>
          <cell r="K229">
            <v>0.78959999999999997</v>
          </cell>
          <cell r="L229">
            <v>0</v>
          </cell>
          <cell r="M229">
            <v>0</v>
          </cell>
          <cell r="N229">
            <v>100</v>
          </cell>
          <cell r="O229">
            <v>84</v>
          </cell>
          <cell r="P229">
            <v>94</v>
          </cell>
        </row>
        <row r="230">
          <cell r="B230" t="str">
            <v>V</v>
          </cell>
          <cell r="C230">
            <v>46109</v>
          </cell>
          <cell r="D230" t="str">
            <v>VLB</v>
          </cell>
          <cell r="E230" t="str">
            <v>Vehicle Log Book</v>
          </cell>
          <cell r="F230" t="str">
            <v>S</v>
          </cell>
          <cell r="H230">
            <v>2.7734000000000001</v>
          </cell>
          <cell r="I230">
            <v>0</v>
          </cell>
          <cell r="J230">
            <v>0.1</v>
          </cell>
          <cell r="K230">
            <v>9.9999999999999995E-7</v>
          </cell>
          <cell r="L230">
            <v>0</v>
          </cell>
          <cell r="M230">
            <v>0</v>
          </cell>
          <cell r="N230">
            <v>1</v>
          </cell>
          <cell r="O230">
            <v>1</v>
          </cell>
          <cell r="P230">
            <v>1</v>
          </cell>
        </row>
        <row r="231">
          <cell r="B231" t="str">
            <v>V</v>
          </cell>
          <cell r="C231">
            <v>46104</v>
          </cell>
          <cell r="D231" t="str">
            <v>VLCHT</v>
          </cell>
          <cell r="E231" t="str">
            <v>Standard Toyota Landcruiser Hardtop</v>
          </cell>
          <cell r="F231" t="str">
            <v>N</v>
          </cell>
          <cell r="H231">
            <v>17046</v>
          </cell>
          <cell r="I231">
            <v>0</v>
          </cell>
          <cell r="J231">
            <v>2135</v>
          </cell>
          <cell r="K231">
            <v>17.576000000000001</v>
          </cell>
          <cell r="L231">
            <v>0</v>
          </cell>
          <cell r="M231">
            <v>0</v>
          </cell>
          <cell r="N231">
            <v>500</v>
          </cell>
          <cell r="O231">
            <v>208</v>
          </cell>
          <cell r="P231">
            <v>169</v>
          </cell>
        </row>
        <row r="232">
          <cell r="B232" t="str">
            <v>V</v>
          </cell>
          <cell r="C232">
            <v>46103</v>
          </cell>
          <cell r="D232" t="str">
            <v>VLCPU</v>
          </cell>
          <cell r="E232" t="str">
            <v>Standard Toyota Landcruiser Pickup</v>
          </cell>
          <cell r="F232" t="str">
            <v>N</v>
          </cell>
          <cell r="H232">
            <v>15917</v>
          </cell>
          <cell r="I232">
            <v>0</v>
          </cell>
          <cell r="J232">
            <v>2118</v>
          </cell>
          <cell r="K232">
            <v>15.949712999999999</v>
          </cell>
          <cell r="L232">
            <v>0</v>
          </cell>
          <cell r="M232">
            <v>0</v>
          </cell>
          <cell r="N232">
            <v>489</v>
          </cell>
          <cell r="O232">
            <v>193</v>
          </cell>
          <cell r="P232">
            <v>169</v>
          </cell>
        </row>
        <row r="233">
          <cell r="B233" t="str">
            <v>V</v>
          </cell>
          <cell r="C233">
            <v>46103</v>
          </cell>
          <cell r="D233" t="str">
            <v>VLRPU</v>
          </cell>
          <cell r="E233" t="str">
            <v>Standard Landrover High Capacity Pickup</v>
          </cell>
          <cell r="F233" t="str">
            <v>N</v>
          </cell>
          <cell r="H233">
            <v>13630</v>
          </cell>
          <cell r="I233">
            <v>0</v>
          </cell>
          <cell r="J233">
            <v>1800</v>
          </cell>
          <cell r="K233">
            <v>16.906908000000001</v>
          </cell>
          <cell r="L233">
            <v>0</v>
          </cell>
          <cell r="M233">
            <v>0</v>
          </cell>
          <cell r="N233">
            <v>463</v>
          </cell>
          <cell r="O233">
            <v>204</v>
          </cell>
          <cell r="P233">
            <v>179</v>
          </cell>
        </row>
        <row r="234">
          <cell r="B234" t="str">
            <v>V</v>
          </cell>
          <cell r="C234">
            <v>46103</v>
          </cell>
          <cell r="D234" t="str">
            <v>VLRSA</v>
          </cell>
          <cell r="E234" t="str">
            <v>Land Rover Spares Pack A</v>
          </cell>
          <cell r="F234" t="str">
            <v>N</v>
          </cell>
          <cell r="H234">
            <v>82.88</v>
          </cell>
          <cell r="I234">
            <v>0</v>
          </cell>
          <cell r="J234">
            <v>20</v>
          </cell>
          <cell r="K234">
            <v>0</v>
          </cell>
          <cell r="L234">
            <v>0</v>
          </cell>
          <cell r="M234">
            <v>0</v>
          </cell>
        </row>
        <row r="235">
          <cell r="B235" t="str">
            <v>V</v>
          </cell>
          <cell r="C235">
            <v>46109</v>
          </cell>
          <cell r="D235" t="str">
            <v>VLRSB</v>
          </cell>
          <cell r="E235" t="str">
            <v>Land Rover Spares Pack B</v>
          </cell>
          <cell r="F235" t="str">
            <v>N</v>
          </cell>
          <cell r="H235">
            <v>1214.98</v>
          </cell>
          <cell r="I235">
            <v>0</v>
          </cell>
          <cell r="J235">
            <v>220</v>
          </cell>
          <cell r="K235">
            <v>0.20838400000000001</v>
          </cell>
          <cell r="L235">
            <v>0</v>
          </cell>
          <cell r="M235">
            <v>0</v>
          </cell>
          <cell r="N235">
            <v>74</v>
          </cell>
          <cell r="O235">
            <v>64</v>
          </cell>
          <cell r="P235">
            <v>44</v>
          </cell>
        </row>
        <row r="236">
          <cell r="B236" t="str">
            <v>V</v>
          </cell>
          <cell r="C236">
            <v>46104</v>
          </cell>
          <cell r="D236" t="str">
            <v>VLRSW</v>
          </cell>
          <cell r="E236" t="str">
            <v>Standard Landrover Stationwagon</v>
          </cell>
          <cell r="F236" t="str">
            <v>N</v>
          </cell>
          <cell r="H236">
            <v>14866</v>
          </cell>
          <cell r="I236">
            <v>0</v>
          </cell>
          <cell r="J236">
            <v>1900</v>
          </cell>
          <cell r="K236">
            <v>17.291399999999999</v>
          </cell>
          <cell r="L236">
            <v>0</v>
          </cell>
          <cell r="M236">
            <v>0</v>
          </cell>
          <cell r="N236">
            <v>460</v>
          </cell>
          <cell r="O236">
            <v>210</v>
          </cell>
          <cell r="P236">
            <v>179</v>
          </cell>
        </row>
        <row r="237">
          <cell r="B237" t="str">
            <v>V</v>
          </cell>
          <cell r="C237">
            <v>47433</v>
          </cell>
          <cell r="D237" t="str">
            <v>VOL</v>
          </cell>
          <cell r="E237" t="str">
            <v>Vehicle Sticker Large</v>
          </cell>
          <cell r="F237" t="str">
            <v>S</v>
          </cell>
          <cell r="H237">
            <v>0.76270000000000004</v>
          </cell>
          <cell r="I237">
            <v>0</v>
          </cell>
          <cell r="J237">
            <v>0.1</v>
          </cell>
          <cell r="K237">
            <v>1.1340000000000001E-4</v>
          </cell>
          <cell r="L237">
            <v>0</v>
          </cell>
          <cell r="M237">
            <v>0</v>
          </cell>
          <cell r="N237">
            <v>18</v>
          </cell>
          <cell r="O237">
            <v>63</v>
          </cell>
          <cell r="P237">
            <v>0.1</v>
          </cell>
        </row>
        <row r="238">
          <cell r="B238" t="str">
            <v>V</v>
          </cell>
          <cell r="C238">
            <v>47433</v>
          </cell>
          <cell r="D238" t="str">
            <v>VOS</v>
          </cell>
          <cell r="E238" t="str">
            <v>Vehicle Stickers Small</v>
          </cell>
          <cell r="F238" t="str">
            <v>S</v>
          </cell>
          <cell r="H238">
            <v>0.38</v>
          </cell>
          <cell r="I238">
            <v>0</v>
          </cell>
          <cell r="J238">
            <v>0.1</v>
          </cell>
          <cell r="K238">
            <v>7.9999999999999996E-6</v>
          </cell>
          <cell r="L238">
            <v>0</v>
          </cell>
          <cell r="M238">
            <v>0</v>
          </cell>
          <cell r="N238">
            <v>5</v>
          </cell>
          <cell r="O238">
            <v>16</v>
          </cell>
          <cell r="P238">
            <v>0.1</v>
          </cell>
        </row>
        <row r="239">
          <cell r="B239" t="str">
            <v>V</v>
          </cell>
          <cell r="C239">
            <v>46109</v>
          </cell>
          <cell r="D239" t="str">
            <v>VS</v>
          </cell>
          <cell r="E239" t="str">
            <v>Vehicle Sticker NO GUNS</v>
          </cell>
          <cell r="F239" t="str">
            <v>S</v>
          </cell>
          <cell r="H239">
            <v>1.2</v>
          </cell>
          <cell r="I239">
            <v>0</v>
          </cell>
          <cell r="J239">
            <v>0.1</v>
          </cell>
          <cell r="K239">
            <v>4.0000000000000002E-4</v>
          </cell>
          <cell r="L239">
            <v>0</v>
          </cell>
          <cell r="M239">
            <v>0</v>
          </cell>
          <cell r="N239">
            <v>20</v>
          </cell>
          <cell r="O239">
            <v>20</v>
          </cell>
          <cell r="P239">
            <v>1</v>
          </cell>
        </row>
        <row r="240">
          <cell r="B240" t="str">
            <v>V</v>
          </cell>
          <cell r="C240">
            <v>46109</v>
          </cell>
          <cell r="D240" t="str">
            <v>VT</v>
          </cell>
          <cell r="E240" t="str">
            <v>Vehicle Tool Kit</v>
          </cell>
          <cell r="F240" t="str">
            <v>S</v>
          </cell>
          <cell r="H240">
            <v>230.17</v>
          </cell>
          <cell r="I240">
            <v>0</v>
          </cell>
          <cell r="J240">
            <v>55</v>
          </cell>
          <cell r="K240">
            <v>0.19311600000000001</v>
          </cell>
          <cell r="L240">
            <v>0</v>
          </cell>
          <cell r="M240">
            <v>0</v>
          </cell>
          <cell r="N240">
            <v>133</v>
          </cell>
          <cell r="O240">
            <v>33</v>
          </cell>
          <cell r="P240">
            <v>44</v>
          </cell>
        </row>
        <row r="241">
          <cell r="B241" t="str">
            <v>V</v>
          </cell>
          <cell r="C241">
            <v>46103</v>
          </cell>
          <cell r="D241" t="str">
            <v>VTLCSA</v>
          </cell>
          <cell r="E241" t="str">
            <v>Toyota Land Cruiser (Hard Top) Spares Pack A</v>
          </cell>
          <cell r="F241" t="str">
            <v>N</v>
          </cell>
          <cell r="H241">
            <v>165</v>
          </cell>
          <cell r="I241">
            <v>0</v>
          </cell>
          <cell r="J241">
            <v>20</v>
          </cell>
          <cell r="K241">
            <v>0</v>
          </cell>
          <cell r="L241">
            <v>0</v>
          </cell>
          <cell r="M241">
            <v>0</v>
          </cell>
        </row>
        <row r="242">
          <cell r="B242" t="str">
            <v>V</v>
          </cell>
          <cell r="C242">
            <v>46103</v>
          </cell>
          <cell r="D242" t="str">
            <v>VTLCSB</v>
          </cell>
          <cell r="E242" t="str">
            <v>Toyota Land Cruiser (Hard Top) Spares Pack B</v>
          </cell>
          <cell r="F242" t="str">
            <v>N</v>
          </cell>
          <cell r="H242">
            <v>1000</v>
          </cell>
          <cell r="I242">
            <v>0</v>
          </cell>
          <cell r="J242">
            <v>80</v>
          </cell>
          <cell r="K242">
            <v>0</v>
          </cell>
          <cell r="L242">
            <v>0</v>
          </cell>
          <cell r="M242">
            <v>0</v>
          </cell>
        </row>
        <row r="243">
          <cell r="B243" t="str">
            <v>V</v>
          </cell>
          <cell r="C243">
            <v>46109</v>
          </cell>
          <cell r="D243" t="str">
            <v>VWA</v>
          </cell>
          <cell r="E243" t="str">
            <v>Vehicle Winch Accessories Kit</v>
          </cell>
          <cell r="F243" t="str">
            <v>S</v>
          </cell>
          <cell r="H243">
            <v>104.16</v>
          </cell>
          <cell r="I243">
            <v>0</v>
          </cell>
          <cell r="J243">
            <v>7</v>
          </cell>
          <cell r="K243">
            <v>1.6320000000000001E-2</v>
          </cell>
          <cell r="L243">
            <v>0</v>
          </cell>
          <cell r="M243">
            <v>0</v>
          </cell>
          <cell r="N243">
            <v>34</v>
          </cell>
          <cell r="O243">
            <v>20</v>
          </cell>
          <cell r="P243">
            <v>24</v>
          </cell>
        </row>
        <row r="244">
          <cell r="B244" t="str">
            <v>W</v>
          </cell>
          <cell r="C244">
            <v>48240</v>
          </cell>
          <cell r="D244" t="str">
            <v>WAS</v>
          </cell>
          <cell r="E244" t="str">
            <v>Survey Auger Kit</v>
          </cell>
          <cell r="F244" t="str">
            <v>S</v>
          </cell>
          <cell r="H244">
            <v>2331.06</v>
          </cell>
          <cell r="I244">
            <v>0</v>
          </cell>
          <cell r="J244">
            <v>215</v>
          </cell>
          <cell r="K244">
            <v>0.38400000000000001</v>
          </cell>
          <cell r="L244">
            <v>0</v>
          </cell>
          <cell r="M244">
            <v>0</v>
          </cell>
          <cell r="N244">
            <v>120</v>
          </cell>
          <cell r="O244">
            <v>80</v>
          </cell>
          <cell r="P244">
            <v>40</v>
          </cell>
        </row>
        <row r="245">
          <cell r="B245" t="str">
            <v>W</v>
          </cell>
          <cell r="C245">
            <v>48247</v>
          </cell>
          <cell r="D245" t="str">
            <v>WDHP</v>
          </cell>
          <cell r="E245" t="str">
            <v>Deep Well hand pump</v>
          </cell>
          <cell r="F245" t="str">
            <v>N</v>
          </cell>
          <cell r="H245">
            <v>47.1</v>
          </cell>
          <cell r="I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B246" t="str">
            <v>W</v>
          </cell>
          <cell r="C246">
            <v>47432</v>
          </cell>
          <cell r="D246" t="str">
            <v>WEF</v>
          </cell>
          <cell r="E246" t="str">
            <v>Engineers First Aid Kit</v>
          </cell>
          <cell r="F246" t="str">
            <v>S</v>
          </cell>
          <cell r="H246">
            <v>82.12</v>
          </cell>
          <cell r="I246">
            <v>0</v>
          </cell>
          <cell r="J246">
            <v>6</v>
          </cell>
          <cell r="K246">
            <v>2.6775E-2</v>
          </cell>
          <cell r="L246">
            <v>0</v>
          </cell>
          <cell r="M246">
            <v>0</v>
          </cell>
          <cell r="N246">
            <v>45</v>
          </cell>
          <cell r="O246">
            <v>17</v>
          </cell>
          <cell r="P246">
            <v>35</v>
          </cell>
        </row>
        <row r="247">
          <cell r="B247" t="str">
            <v>W</v>
          </cell>
          <cell r="C247">
            <v>48242</v>
          </cell>
          <cell r="D247" t="str">
            <v>WET</v>
          </cell>
          <cell r="E247" t="str">
            <v>Tool Kit for Well Excavation</v>
          </cell>
          <cell r="F247" t="str">
            <v>S</v>
          </cell>
          <cell r="H247">
            <v>567.5</v>
          </cell>
          <cell r="I247">
            <v>0</v>
          </cell>
          <cell r="J247">
            <v>179</v>
          </cell>
          <cell r="K247">
            <v>0.948708</v>
          </cell>
          <cell r="L247">
            <v>0</v>
          </cell>
          <cell r="M247">
            <v>0</v>
          </cell>
          <cell r="N247">
            <v>146</v>
          </cell>
          <cell r="O247">
            <v>57</v>
          </cell>
          <cell r="P247">
            <v>114</v>
          </cell>
        </row>
        <row r="248">
          <cell r="B248" t="str">
            <v>W</v>
          </cell>
          <cell r="C248">
            <v>48242</v>
          </cell>
          <cell r="D248" t="str">
            <v>WL+P</v>
          </cell>
          <cell r="E248" t="str">
            <v>Hand Dug Well Liner</v>
          </cell>
          <cell r="F248" t="str">
            <v>S</v>
          </cell>
          <cell r="H248">
            <v>965.22</v>
          </cell>
          <cell r="I248">
            <v>0</v>
          </cell>
          <cell r="J248">
            <v>1089</v>
          </cell>
          <cell r="K248">
            <v>1.505952</v>
          </cell>
          <cell r="L248">
            <v>0</v>
          </cell>
          <cell r="M248">
            <v>0</v>
          </cell>
          <cell r="N248">
            <v>166</v>
          </cell>
          <cell r="O248">
            <v>84</v>
          </cell>
          <cell r="P248">
            <v>108</v>
          </cell>
        </row>
        <row r="249">
          <cell r="B249" t="str">
            <v>W</v>
          </cell>
          <cell r="C249">
            <v>48243</v>
          </cell>
          <cell r="D249" t="str">
            <v>WM+P</v>
          </cell>
          <cell r="E249" t="str">
            <v>Well Mould for non + Perforated Concrete Rings</v>
          </cell>
          <cell r="F249" t="str">
            <v>S</v>
          </cell>
          <cell r="H249">
            <v>1315.58</v>
          </cell>
          <cell r="I249">
            <v>0</v>
          </cell>
          <cell r="J249">
            <v>451</v>
          </cell>
          <cell r="K249">
            <v>1.1414759999999999</v>
          </cell>
          <cell r="L249">
            <v>0</v>
          </cell>
          <cell r="M249">
            <v>0</v>
          </cell>
          <cell r="N249">
            <v>127</v>
          </cell>
          <cell r="O249">
            <v>107</v>
          </cell>
          <cell r="P249">
            <v>84</v>
          </cell>
        </row>
        <row r="250">
          <cell r="B250" t="str">
            <v>W</v>
          </cell>
          <cell r="C250">
            <v>48249</v>
          </cell>
          <cell r="D250" t="str">
            <v>WPCS</v>
          </cell>
          <cell r="E250" t="str">
            <v>Compressor service Overall kit</v>
          </cell>
          <cell r="F250" t="str">
            <v>N</v>
          </cell>
          <cell r="H250">
            <v>43.25</v>
          </cell>
          <cell r="I250">
            <v>0</v>
          </cell>
          <cell r="J250">
            <v>1.5</v>
          </cell>
          <cell r="K250">
            <v>5.3999999999999999E-2</v>
          </cell>
          <cell r="L250">
            <v>0</v>
          </cell>
          <cell r="M250">
            <v>0</v>
          </cell>
          <cell r="N250">
            <v>30</v>
          </cell>
          <cell r="O250">
            <v>60</v>
          </cell>
          <cell r="P250">
            <v>30</v>
          </cell>
        </row>
        <row r="251">
          <cell r="B251" t="str">
            <v>W</v>
          </cell>
          <cell r="C251">
            <v>48241</v>
          </cell>
          <cell r="D251" t="str">
            <v>WPCT</v>
          </cell>
          <cell r="E251" t="str">
            <v>Compressor air tools kit</v>
          </cell>
          <cell r="F251" t="str">
            <v>N</v>
          </cell>
          <cell r="I251">
            <v>0</v>
          </cell>
          <cell r="J251">
            <v>200</v>
          </cell>
          <cell r="K251">
            <v>0</v>
          </cell>
          <cell r="L251">
            <v>0</v>
          </cell>
          <cell r="M251">
            <v>0</v>
          </cell>
        </row>
        <row r="252">
          <cell r="B252" t="str">
            <v>W</v>
          </cell>
          <cell r="C252">
            <v>48245</v>
          </cell>
          <cell r="D252" t="str">
            <v>WSDP</v>
          </cell>
          <cell r="E252" t="str">
            <v>Submersible Electrical Dewatering Pump With Gene</v>
          </cell>
          <cell r="F252" t="str">
            <v>S</v>
          </cell>
          <cell r="H252">
            <v>2922</v>
          </cell>
          <cell r="I252">
            <v>0</v>
          </cell>
          <cell r="J252">
            <v>210</v>
          </cell>
          <cell r="K252">
            <v>0.82566399999999995</v>
          </cell>
          <cell r="L252">
            <v>0</v>
          </cell>
          <cell r="M252">
            <v>0</v>
          </cell>
          <cell r="N252">
            <v>112</v>
          </cell>
          <cell r="O252">
            <v>76</v>
          </cell>
          <cell r="P252">
            <v>97</v>
          </cell>
        </row>
        <row r="253">
          <cell r="B253" t="str">
            <v>W</v>
          </cell>
          <cell r="C253">
            <v>48248</v>
          </cell>
          <cell r="D253" t="str">
            <v>WSHP</v>
          </cell>
          <cell r="E253" t="str">
            <v>Shallow Well hand Pump (for well 12 m Maximum)</v>
          </cell>
          <cell r="F253" t="str">
            <v>N</v>
          </cell>
          <cell r="I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B254" t="str">
            <v>W</v>
          </cell>
          <cell r="C254">
            <v>48246</v>
          </cell>
          <cell r="D254" t="str">
            <v>WT6</v>
          </cell>
          <cell r="E254" t="str">
            <v>Well Tripod Kit</v>
          </cell>
          <cell r="F254" t="str">
            <v>S</v>
          </cell>
          <cell r="H254">
            <v>2291.3200000000002</v>
          </cell>
          <cell r="I254">
            <v>0</v>
          </cell>
          <cell r="J254">
            <v>485</v>
          </cell>
          <cell r="K254">
            <v>1.3440000000000001</v>
          </cell>
          <cell r="L254">
            <v>0</v>
          </cell>
          <cell r="M254">
            <v>0</v>
          </cell>
          <cell r="N254">
            <v>280</v>
          </cell>
          <cell r="O254">
            <v>80</v>
          </cell>
          <cell r="P254">
            <v>60</v>
          </cell>
        </row>
        <row r="255">
          <cell r="B255" t="str">
            <v>X</v>
          </cell>
          <cell r="C255">
            <v>48004</v>
          </cell>
          <cell r="D255" t="str">
            <v>XBN</v>
          </cell>
          <cell r="E255" t="str">
            <v>Bale of 100 Impregnated Bednets</v>
          </cell>
          <cell r="F255" t="str">
            <v>S</v>
          </cell>
          <cell r="H255">
            <v>294.63</v>
          </cell>
          <cell r="I255">
            <v>0</v>
          </cell>
          <cell r="J255">
            <v>39</v>
          </cell>
          <cell r="K255">
            <v>0.128</v>
          </cell>
          <cell r="L255">
            <v>0</v>
          </cell>
          <cell r="M255">
            <v>0</v>
          </cell>
          <cell r="N255">
            <v>40</v>
          </cell>
          <cell r="O255">
            <v>40</v>
          </cell>
          <cell r="P255">
            <v>80</v>
          </cell>
        </row>
        <row r="256">
          <cell r="B256" t="str">
            <v>X</v>
          </cell>
          <cell r="C256">
            <v>48005</v>
          </cell>
          <cell r="D256" t="str">
            <v>XFT</v>
          </cell>
          <cell r="E256" t="str">
            <v>Fly Trap (boxes of 50)</v>
          </cell>
          <cell r="F256" t="str">
            <v>S</v>
          </cell>
          <cell r="H256">
            <v>90.5</v>
          </cell>
          <cell r="I256">
            <v>0</v>
          </cell>
          <cell r="J256">
            <v>0</v>
          </cell>
          <cell r="K256">
            <v>0.02</v>
          </cell>
          <cell r="L256">
            <v>0</v>
          </cell>
          <cell r="M256">
            <v>0</v>
          </cell>
          <cell r="N256">
            <v>20</v>
          </cell>
          <cell r="O256">
            <v>50</v>
          </cell>
          <cell r="P256">
            <v>20</v>
          </cell>
        </row>
        <row r="257">
          <cell r="B257" t="str">
            <v>X</v>
          </cell>
          <cell r="C257">
            <v>48004</v>
          </cell>
          <cell r="D257" t="str">
            <v>XI1</v>
          </cell>
          <cell r="E257" t="str">
            <v>Insecticide for Bednet Impregnaton (Delthamethrin)</v>
          </cell>
          <cell r="F257" t="str">
            <v>N</v>
          </cell>
          <cell r="I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B258" t="str">
            <v>X</v>
          </cell>
          <cell r="C258">
            <v>48004</v>
          </cell>
          <cell r="D258" t="str">
            <v>XI3</v>
          </cell>
          <cell r="E258" t="str">
            <v>Insecticide for bednet impregnation Lambda-Cyhalothrin</v>
          </cell>
          <cell r="F258" t="str">
            <v>N</v>
          </cell>
          <cell r="H258">
            <v>380</v>
          </cell>
          <cell r="I258">
            <v>0</v>
          </cell>
          <cell r="J258">
            <v>10</v>
          </cell>
          <cell r="K258">
            <v>2.7E-2</v>
          </cell>
          <cell r="L258">
            <v>0</v>
          </cell>
          <cell r="M258">
            <v>0</v>
          </cell>
          <cell r="N258">
            <v>30</v>
          </cell>
          <cell r="O258">
            <v>30</v>
          </cell>
          <cell r="P258">
            <v>30</v>
          </cell>
        </row>
        <row r="259">
          <cell r="B259" t="str">
            <v>X</v>
          </cell>
          <cell r="C259">
            <v>48005</v>
          </cell>
          <cell r="D259" t="str">
            <v>XRB</v>
          </cell>
          <cell r="E259" t="str">
            <v>25 rubbish disposal bags (1m3) for 2500 people</v>
          </cell>
          <cell r="F259" t="str">
            <v>S</v>
          </cell>
          <cell r="H259">
            <v>123.75</v>
          </cell>
          <cell r="I259">
            <v>0</v>
          </cell>
          <cell r="J259">
            <v>30</v>
          </cell>
          <cell r="K259">
            <v>1.2237499999999999</v>
          </cell>
          <cell r="L259">
            <v>0</v>
          </cell>
          <cell r="M259">
            <v>0</v>
          </cell>
          <cell r="N259">
            <v>89</v>
          </cell>
          <cell r="O259">
            <v>125</v>
          </cell>
          <cell r="P259">
            <v>110</v>
          </cell>
        </row>
        <row r="260">
          <cell r="B260" t="str">
            <v>X</v>
          </cell>
          <cell r="C260">
            <v>48005</v>
          </cell>
          <cell r="D260" t="str">
            <v>XS</v>
          </cell>
          <cell r="E260" t="str">
            <v>Insecticide Sprayer</v>
          </cell>
          <cell r="F260" t="str">
            <v>N</v>
          </cell>
          <cell r="H260">
            <v>66</v>
          </cell>
          <cell r="I260">
            <v>0</v>
          </cell>
          <cell r="J260">
            <v>6</v>
          </cell>
          <cell r="K260">
            <v>4.3091999999999998E-2</v>
          </cell>
          <cell r="L260">
            <v>0</v>
          </cell>
          <cell r="M260">
            <v>0</v>
          </cell>
          <cell r="N260">
            <v>42</v>
          </cell>
          <cell r="O260">
            <v>18</v>
          </cell>
          <cell r="P260">
            <v>57</v>
          </cell>
        </row>
        <row r="261">
          <cell r="B261" t="str">
            <v>X</v>
          </cell>
          <cell r="C261">
            <v>48005</v>
          </cell>
          <cell r="D261" t="str">
            <v>XSM</v>
          </cell>
          <cell r="E261" t="str">
            <v>Insecticide Sprayer</v>
          </cell>
          <cell r="F261" t="str">
            <v>N</v>
          </cell>
          <cell r="H261">
            <v>264</v>
          </cell>
          <cell r="I261">
            <v>0</v>
          </cell>
          <cell r="J261">
            <v>5</v>
          </cell>
          <cell r="K261">
            <v>3.024E-2</v>
          </cell>
          <cell r="L261">
            <v>0</v>
          </cell>
          <cell r="M261">
            <v>0</v>
          </cell>
          <cell r="N261">
            <v>21</v>
          </cell>
          <cell r="O261">
            <v>20</v>
          </cell>
          <cell r="P261">
            <v>72</v>
          </cell>
        </row>
        <row r="262">
          <cell r="B262" t="str">
            <v>X</v>
          </cell>
          <cell r="C262">
            <v>48005</v>
          </cell>
          <cell r="D262" t="str">
            <v>XSO</v>
          </cell>
          <cell r="E262" t="str">
            <v xml:space="preserve">Vector/Chemical SafetyOutfit </v>
          </cell>
          <cell r="F262" t="str">
            <v>N</v>
          </cell>
          <cell r="H262">
            <v>39.840000000000003</v>
          </cell>
          <cell r="I262">
            <v>0</v>
          </cell>
          <cell r="J262">
            <v>6</v>
          </cell>
          <cell r="K262">
            <v>1.2122000000000001E-2</v>
          </cell>
          <cell r="L262">
            <v>0</v>
          </cell>
          <cell r="M262">
            <v>0</v>
          </cell>
          <cell r="N262">
            <v>38</v>
          </cell>
          <cell r="O262">
            <v>29</v>
          </cell>
          <cell r="P262">
            <v>11</v>
          </cell>
        </row>
        <row r="263">
          <cell r="B263" t="str">
            <v>?</v>
          </cell>
          <cell r="E263" t="str">
            <v>90mm mdpe tube 8bar in 6m lengths</v>
          </cell>
          <cell r="G263">
            <v>50</v>
          </cell>
          <cell r="I263">
            <v>0</v>
          </cell>
          <cell r="K263">
            <v>0</v>
          </cell>
          <cell r="L263">
            <v>0</v>
          </cell>
          <cell r="M263">
            <v>0</v>
          </cell>
        </row>
        <row r="264">
          <cell r="B264" t="str">
            <v>?</v>
          </cell>
          <cell r="E264" t="str">
            <v>Cumulative flow meter 4" flanged with flanges</v>
          </cell>
          <cell r="G264">
            <v>5</v>
          </cell>
          <cell r="H264">
            <v>400</v>
          </cell>
          <cell r="I264">
            <v>2000</v>
          </cell>
          <cell r="K264">
            <v>0</v>
          </cell>
          <cell r="L264">
            <v>0</v>
          </cell>
          <cell r="M264">
            <v>0</v>
          </cell>
        </row>
        <row r="265">
          <cell r="B265" t="str">
            <v>?</v>
          </cell>
          <cell r="E265" t="str">
            <v>Grundfos SP14A-25 4" borehole pumps</v>
          </cell>
          <cell r="G265">
            <v>5</v>
          </cell>
          <cell r="H265">
            <v>2415</v>
          </cell>
          <cell r="I265">
            <v>12075</v>
          </cell>
          <cell r="J265">
            <v>200</v>
          </cell>
          <cell r="K265">
            <v>0.3</v>
          </cell>
          <cell r="L265">
            <v>1000</v>
          </cell>
          <cell r="M265">
            <v>1.5</v>
          </cell>
        </row>
        <row r="266">
          <cell r="B266" t="str">
            <v>?</v>
          </cell>
          <cell r="E266" t="str">
            <v xml:space="preserve">P4H PSLI </v>
          </cell>
          <cell r="G266">
            <v>2</v>
          </cell>
          <cell r="I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B267" t="str">
            <v>?</v>
          </cell>
          <cell r="E267" t="str">
            <v>45 kVA generators 3 phase with Perkins engines or equivalent</v>
          </cell>
          <cell r="G267">
            <v>3</v>
          </cell>
          <cell r="H267">
            <v>6000</v>
          </cell>
          <cell r="I267">
            <v>18000</v>
          </cell>
          <cell r="J267">
            <v>2000</v>
          </cell>
          <cell r="K267">
            <v>4</v>
          </cell>
          <cell r="L267">
            <v>6000</v>
          </cell>
          <cell r="M267">
            <v>12</v>
          </cell>
        </row>
        <row r="268">
          <cell r="B268" t="str">
            <v>?</v>
          </cell>
          <cell r="E268" t="str">
            <v xml:space="preserve">Control panels for SP14A-25 pumps </v>
          </cell>
          <cell r="G268">
            <v>3</v>
          </cell>
          <cell r="H268">
            <v>1000</v>
          </cell>
          <cell r="I268">
            <v>3000</v>
          </cell>
          <cell r="K268">
            <v>0</v>
          </cell>
          <cell r="L268">
            <v>0</v>
          </cell>
          <cell r="M268">
            <v>0</v>
          </cell>
        </row>
        <row r="269">
          <cell r="B269" t="str">
            <v>?</v>
          </cell>
          <cell r="E269" t="str">
            <v>Electrical dippers 100m</v>
          </cell>
          <cell r="G269">
            <v>3</v>
          </cell>
          <cell r="H269">
            <v>200</v>
          </cell>
          <cell r="I269">
            <v>600</v>
          </cell>
          <cell r="K269">
            <v>0</v>
          </cell>
          <cell r="L269">
            <v>0</v>
          </cell>
          <cell r="M269">
            <v>0</v>
          </cell>
        </row>
        <row r="270">
          <cell r="B270" t="str">
            <v>?</v>
          </cell>
          <cell r="E270" t="str">
            <v>Cumulative flow meter 2" flanged with 2" BSPF flanges</v>
          </cell>
          <cell r="G270">
            <v>5</v>
          </cell>
          <cell r="H270">
            <v>200</v>
          </cell>
          <cell r="I270">
            <v>1000</v>
          </cell>
          <cell r="K270">
            <v>0</v>
          </cell>
          <cell r="L270">
            <v>0</v>
          </cell>
          <cell r="M270">
            <v>0</v>
          </cell>
        </row>
        <row r="271">
          <cell r="B271" t="str">
            <v>?</v>
          </cell>
          <cell r="E271" t="str">
            <v>Armoured cable 4 core 6mm diameter 600m</v>
          </cell>
          <cell r="G271">
            <v>1</v>
          </cell>
          <cell r="H271">
            <v>2000</v>
          </cell>
          <cell r="I271">
            <v>2000</v>
          </cell>
          <cell r="J271">
            <v>0.5</v>
          </cell>
          <cell r="K271">
            <v>0.5</v>
          </cell>
          <cell r="L271">
            <v>0.5</v>
          </cell>
          <cell r="M271">
            <v>0.5</v>
          </cell>
        </row>
        <row r="272">
          <cell r="B272" t="str">
            <v>?</v>
          </cell>
          <cell r="E272" t="str">
            <v>Armoured cable 4 core 4mm diameter 300</v>
          </cell>
          <cell r="G272">
            <v>1</v>
          </cell>
          <cell r="H272">
            <v>1000</v>
          </cell>
          <cell r="I272">
            <v>1000</v>
          </cell>
          <cell r="J272">
            <v>0.2</v>
          </cell>
          <cell r="K272">
            <v>0.3</v>
          </cell>
          <cell r="L272">
            <v>0.2</v>
          </cell>
          <cell r="M272">
            <v>0.3</v>
          </cell>
        </row>
      </sheetData>
      <sheetData sheetId="4" refreshError="1"/>
      <sheetData sheetId="5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CXBDT"/>
      <sheetName val="BHBXBDT"/>
      <sheetName val="VX4XBDT"/>
      <sheetName val="MONTHLY CASH INVENTORY"/>
      <sheetName val="BANK RECONCILIATION"/>
      <sheetName val="Parameters"/>
      <sheetName val="Excel import"/>
      <sheetName val="Rapport de st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F2" t="str">
            <v xml:space="preserve">Third Party </v>
          </cell>
        </row>
        <row r="3">
          <cell r="F3" t="str">
            <v>L:ADMTEK03</v>
          </cell>
        </row>
        <row r="4">
          <cell r="F4" t="str">
            <v>L:ADMTEK07</v>
          </cell>
        </row>
        <row r="5">
          <cell r="F5" t="str">
            <v>L:ADMTEK05</v>
          </cell>
        </row>
        <row r="6">
          <cell r="F6" t="str">
            <v>L:DATTEK01</v>
          </cell>
        </row>
        <row r="7">
          <cell r="F7" t="str">
            <v>L:CFTEK05</v>
          </cell>
        </row>
        <row r="8">
          <cell r="F8" t="str">
            <v>L:HPTEK05</v>
          </cell>
        </row>
        <row r="9">
          <cell r="F9" t="str">
            <v>L:HPTEK07</v>
          </cell>
        </row>
        <row r="10">
          <cell r="F10" t="str">
            <v>L:HPTEK08</v>
          </cell>
        </row>
        <row r="11">
          <cell r="F11" t="str">
            <v>L:HPTEK12</v>
          </cell>
        </row>
        <row r="12">
          <cell r="F12" t="str">
            <v>L:HPTEK15</v>
          </cell>
        </row>
        <row r="13">
          <cell r="F13" t="str">
            <v>L:HPTEK16</v>
          </cell>
        </row>
        <row r="14">
          <cell r="F14" t="str">
            <v>L:HPTEK19</v>
          </cell>
        </row>
        <row r="15">
          <cell r="F15" t="str">
            <v>L:HPTEK20</v>
          </cell>
        </row>
        <row r="16">
          <cell r="F16" t="str">
            <v>L:HPTEK21</v>
          </cell>
        </row>
        <row r="17">
          <cell r="F17" t="str">
            <v>L:HPTEK23</v>
          </cell>
        </row>
        <row r="18">
          <cell r="F18" t="str">
            <v>L:LOGTEK03</v>
          </cell>
        </row>
        <row r="19">
          <cell r="F19" t="str">
            <v>L:LOGTEK07</v>
          </cell>
        </row>
        <row r="20">
          <cell r="F20" t="str">
            <v>L:LOGTEK09</v>
          </cell>
        </row>
        <row r="21">
          <cell r="F21" t="str">
            <v>L:LOGTEK17</v>
          </cell>
        </row>
        <row r="22">
          <cell r="F22" t="str">
            <v>L:LOGTEK18</v>
          </cell>
        </row>
        <row r="23">
          <cell r="F23" t="str">
            <v>L:LOGTEK23</v>
          </cell>
        </row>
        <row r="24">
          <cell r="F24" t="str">
            <v>L:LOGTEK25</v>
          </cell>
        </row>
        <row r="25">
          <cell r="F25" t="str">
            <v>L:SANTEK01</v>
          </cell>
        </row>
        <row r="26">
          <cell r="F26" t="str">
            <v>L:SANTEK02</v>
          </cell>
        </row>
        <row r="27">
          <cell r="F27" t="str">
            <v>L:SANTEK05</v>
          </cell>
        </row>
        <row r="28">
          <cell r="F28" t="str">
            <v>L:SHLSHY01</v>
          </cell>
        </row>
        <row r="29">
          <cell r="F29" t="str">
            <v>L:WATTEK02</v>
          </cell>
        </row>
        <row r="30">
          <cell r="F30" t="str">
            <v>L:WATTEK05</v>
          </cell>
        </row>
        <row r="31">
          <cell r="F31" t="str">
            <v>L:WATTEK08</v>
          </cell>
        </row>
        <row r="32">
          <cell r="F32" t="str">
            <v>J.ROUS</v>
          </cell>
        </row>
        <row r="33">
          <cell r="F33" t="str">
            <v>J.BAPTISTE</v>
          </cell>
        </row>
        <row r="34">
          <cell r="F34" t="str">
            <v>IBBL</v>
          </cell>
        </row>
        <row r="35">
          <cell r="F35" t="str">
            <v>B:CBCBDT</v>
          </cell>
        </row>
        <row r="36">
          <cell r="F36" t="str">
            <v>B:BHBXBDT</v>
          </cell>
        </row>
        <row r="37">
          <cell r="F37" t="str">
            <v>B:CHCXBDT</v>
          </cell>
        </row>
        <row r="38">
          <cell r="F38" t="str">
            <v>MD. HASHEM</v>
          </cell>
        </row>
        <row r="39">
          <cell r="F39" t="str">
            <v>PDB</v>
          </cell>
        </row>
        <row r="40">
          <cell r="F40" t="str">
            <v>JAKARIA</v>
          </cell>
        </row>
        <row r="41">
          <cell r="F41" t="str">
            <v>M/S JAFAR ALAM CONSTRUCTION</v>
          </cell>
        </row>
        <row r="42">
          <cell r="F42" t="str">
            <v>HAZI SULTAN AHMED</v>
          </cell>
        </row>
        <row r="43">
          <cell r="F43" t="str">
            <v>ZAMAN ENTERPRISE</v>
          </cell>
        </row>
        <row r="44">
          <cell r="F44" t="str">
            <v>FAME SERVICE</v>
          </cell>
        </row>
        <row r="45">
          <cell r="F45" t="str">
            <v>M/S ABDULLAH &amp; B.F. STATION</v>
          </cell>
        </row>
        <row r="46">
          <cell r="F46" t="str">
            <v>JAHIR AHMED</v>
          </cell>
        </row>
        <row r="47">
          <cell r="F47" t="str">
            <v>SAYED HOSSAIN</v>
          </cell>
        </row>
        <row r="48">
          <cell r="F48" t="str">
            <v>RIJIA</v>
          </cell>
        </row>
        <row r="49">
          <cell r="F49" t="str">
            <v>JASHIM</v>
          </cell>
        </row>
        <row r="50">
          <cell r="F50" t="str">
            <v>NAF TEL &amp; MOBILE SOFT</v>
          </cell>
        </row>
        <row r="51">
          <cell r="F51" t="str">
            <v>JALAL UDDIN</v>
          </cell>
        </row>
        <row r="52">
          <cell r="F52" t="str">
            <v>HAZI CHAND MIA</v>
          </cell>
        </row>
        <row r="53">
          <cell r="F53" t="str">
            <v>M/S ARID CONSTRUCTION</v>
          </cell>
        </row>
        <row r="54">
          <cell r="F54" t="str">
            <v>M/S NASRIN TRADERS</v>
          </cell>
        </row>
        <row r="55">
          <cell r="F55" t="str">
            <v>MD. UMRA</v>
          </cell>
        </row>
        <row r="56">
          <cell r="F56" t="str">
            <v>ABU TAHER</v>
          </cell>
        </row>
        <row r="57">
          <cell r="F57" t="str">
            <v>M/S N.R. ENTERPRISE</v>
          </cell>
        </row>
        <row r="58">
          <cell r="F58" t="str">
            <v>NAF PAPER BITHAN</v>
          </cell>
        </row>
        <row r="59">
          <cell r="F59" t="str">
            <v>BPDB</v>
          </cell>
        </row>
        <row r="60">
          <cell r="F60" t="str">
            <v>M/S JESIKA MOTORS</v>
          </cell>
        </row>
        <row r="61">
          <cell r="F61" t="str">
            <v>SUNDARBAN COURIER</v>
          </cell>
        </row>
        <row r="62">
          <cell r="F62" t="str">
            <v>MADINA OFSET PRESS</v>
          </cell>
        </row>
        <row r="63">
          <cell r="F63" t="str">
            <v>MOHAMMADIA LIBRARY &amp; ELECTRIC</v>
          </cell>
        </row>
        <row r="64">
          <cell r="F64" t="str">
            <v>M/S A.S. MESINERY</v>
          </cell>
        </row>
        <row r="65">
          <cell r="F65" t="str">
            <v>M/S NAF ENTERPRISE</v>
          </cell>
        </row>
        <row r="66">
          <cell r="F66" t="str">
            <v>SHAH MOJIDIA LIBRARY</v>
          </cell>
        </row>
        <row r="67">
          <cell r="F67" t="str">
            <v>SHAMSUL ALAM</v>
          </cell>
        </row>
        <row r="68">
          <cell r="F68" t="str">
            <v>RIJIA</v>
          </cell>
        </row>
        <row r="69">
          <cell r="F69" t="str">
            <v>IMAN HOSSAIN</v>
          </cell>
        </row>
        <row r="70">
          <cell r="F70" t="str">
            <v>ANOWARA BEGUM</v>
          </cell>
        </row>
        <row r="71">
          <cell r="F71" t="str">
            <v>M/S KASHEM ENTERPRISE</v>
          </cell>
        </row>
        <row r="72">
          <cell r="F72" t="str">
            <v>L:HPTEK03</v>
          </cell>
        </row>
        <row r="73">
          <cell r="F73" t="str">
            <v>M/S ABUL HASHEM &amp; SONS</v>
          </cell>
        </row>
        <row r="74">
          <cell r="F74" t="str">
            <v>MD. ALI</v>
          </cell>
        </row>
        <row r="75">
          <cell r="F75" t="str">
            <v>NOOR ENTERPRISE</v>
          </cell>
        </row>
        <row r="76">
          <cell r="F76" t="str">
            <v>L:LOGTAL05</v>
          </cell>
        </row>
        <row r="77">
          <cell r="F77" t="str">
            <v>SOLAIMAN</v>
          </cell>
        </row>
        <row r="78">
          <cell r="F78" t="str">
            <v>THE DAILY COX'S BAZAR</v>
          </cell>
        </row>
        <row r="79">
          <cell r="F79" t="str">
            <v>JAHIR</v>
          </cell>
        </row>
        <row r="80">
          <cell r="F80" t="str">
            <v>M/S ABU ATO MOBILE</v>
          </cell>
        </row>
        <row r="81">
          <cell r="F81" t="str">
            <v>IQBAL HOSSAIN</v>
          </cell>
        </row>
        <row r="82">
          <cell r="F82" t="str">
            <v>NABI HOSSEN</v>
          </cell>
        </row>
        <row r="83">
          <cell r="F83" t="str">
            <v>B:CKCXBDT</v>
          </cell>
        </row>
        <row r="84">
          <cell r="F84" t="str">
            <v>A.H.B. BRICK FIELD</v>
          </cell>
        </row>
        <row r="85">
          <cell r="F85" t="str">
            <v>MANJURA</v>
          </cell>
        </row>
        <row r="86">
          <cell r="F86" t="str">
            <v>REDWAN</v>
          </cell>
        </row>
        <row r="87">
          <cell r="F87" t="str">
            <v>AYAS</v>
          </cell>
        </row>
        <row r="88">
          <cell r="F88" t="str">
            <v>HOSEN AHMED</v>
          </cell>
        </row>
        <row r="89">
          <cell r="F89" t="str">
            <v>M/S AZMIR CROCARIZ</v>
          </cell>
        </row>
        <row r="90">
          <cell r="F90" t="str">
            <v>MD. YUNUS</v>
          </cell>
        </row>
        <row r="91">
          <cell r="F91" t="str">
            <v>M/S SHAMIM ENTERPRISE</v>
          </cell>
        </row>
        <row r="92">
          <cell r="F92" t="str">
            <v>SHUSHIL BARUA</v>
          </cell>
        </row>
        <row r="93">
          <cell r="F93" t="str">
            <v>M/S BISMILLAH HARDWARE</v>
          </cell>
        </row>
        <row r="94">
          <cell r="F94" t="str">
            <v>WAGTECH BANGLADESH</v>
          </cell>
        </row>
        <row r="95">
          <cell r="F95" t="str">
            <v>M/S ABDUL KHALEQUE</v>
          </cell>
        </row>
        <row r="97">
          <cell r="F97" t="str">
            <v>M/S MAMTAJ BROTHERS</v>
          </cell>
        </row>
        <row r="98">
          <cell r="F98" t="str">
            <v>B:CHKXBDT</v>
          </cell>
        </row>
        <row r="99">
          <cell r="F99" t="str">
            <v>JAHANGIR ALAM</v>
          </cell>
        </row>
        <row r="100">
          <cell r="F100" t="str">
            <v>HOTEL COASTAL PEACE</v>
          </cell>
        </row>
        <row r="101">
          <cell r="F101" t="str">
            <v>M/S JAMAL AUTOMOBILES</v>
          </cell>
        </row>
        <row r="102">
          <cell r="F102" t="str">
            <v>APON MECHINARY STORE</v>
          </cell>
        </row>
        <row r="103">
          <cell r="F103" t="str">
            <v>FRUITS BITAN</v>
          </cell>
        </row>
        <row r="104">
          <cell r="F104" t="str">
            <v>SHOWKAT ALAM</v>
          </cell>
        </row>
        <row r="105">
          <cell r="F105" t="str">
            <v>RAFIQUE MIAH</v>
          </cell>
        </row>
        <row r="106">
          <cell r="F106" t="str">
            <v>MD. SALAM</v>
          </cell>
        </row>
        <row r="107">
          <cell r="F107" t="str">
            <v>NURU</v>
          </cell>
        </row>
        <row r="108">
          <cell r="F108" t="str">
            <v>MOHAMMAD BELAL ENTERPRISE</v>
          </cell>
        </row>
        <row r="109">
          <cell r="F109" t="str">
            <v>AL FAZARY SERVICING CENTER</v>
          </cell>
        </row>
        <row r="110">
          <cell r="F110" t="str">
            <v>AZAD LIBRARY</v>
          </cell>
        </row>
        <row r="111">
          <cell r="F111" t="str">
            <v>M/S M R ENTERPRISE</v>
          </cell>
        </row>
        <row r="112">
          <cell r="F112" t="str">
            <v>SADIK</v>
          </cell>
        </row>
        <row r="113">
          <cell r="F113" t="str">
            <v>M/S MAA MONI ENGINEERING</v>
          </cell>
        </row>
        <row r="114">
          <cell r="F114" t="str">
            <v>RAZA MIA AUTO SERVICE</v>
          </cell>
        </row>
        <row r="115">
          <cell r="F115" t="str">
            <v>MIZANUR RAHMAN</v>
          </cell>
        </row>
        <row r="116">
          <cell r="F116" t="str">
            <v>KAZI NAZRUL ISLAM</v>
          </cell>
        </row>
        <row r="117">
          <cell r="F117" t="str">
            <v>LUTFUR</v>
          </cell>
        </row>
        <row r="118">
          <cell r="F118" t="str">
            <v>RELIANCE INSURANCE LTD</v>
          </cell>
        </row>
        <row r="119">
          <cell r="F119" t="str">
            <v>HARUN-UR-RASHID</v>
          </cell>
        </row>
        <row r="120">
          <cell r="F120" t="str">
            <v>M/S KHAJA DEPARTMENTAL STORE</v>
          </cell>
        </row>
        <row r="121">
          <cell r="F121" t="str">
            <v>NURUL ALAM</v>
          </cell>
        </row>
        <row r="122">
          <cell r="F122" t="str">
            <v>NURUL ISLAM</v>
          </cell>
        </row>
        <row r="123">
          <cell r="F123" t="str">
            <v>KABIR AHMED</v>
          </cell>
        </row>
        <row r="124">
          <cell r="F124" t="str">
            <v>RATNA DAS</v>
          </cell>
        </row>
        <row r="125">
          <cell r="F125" t="str">
            <v>CHITTAGONG STORE</v>
          </cell>
        </row>
        <row r="126">
          <cell r="F126" t="str">
            <v>KAMAL</v>
          </cell>
        </row>
        <row r="127">
          <cell r="F127" t="str">
            <v>COX QUIN TELECOM</v>
          </cell>
        </row>
        <row r="128">
          <cell r="F128" t="str">
            <v>M/S DAS STORE</v>
          </cell>
        </row>
        <row r="129">
          <cell r="F129" t="str">
            <v>COASTAL PEACE</v>
          </cell>
        </row>
        <row r="130">
          <cell r="F130" t="str">
            <v>KURSHIDA</v>
          </cell>
        </row>
        <row r="131">
          <cell r="F131" t="str">
            <v>F.CHIMENO</v>
          </cell>
        </row>
        <row r="132">
          <cell r="F132" t="str">
            <v>RENESHA COMPUTER &amp; PHOTOSTATE</v>
          </cell>
        </row>
        <row r="133">
          <cell r="F133" t="str">
            <v>ABDUR RAHMAN</v>
          </cell>
        </row>
        <row r="134">
          <cell r="F134" t="str">
            <v>ZAINU</v>
          </cell>
        </row>
        <row r="135">
          <cell r="F135" t="str">
            <v>L:HPTEK24</v>
          </cell>
        </row>
        <row r="136">
          <cell r="F136" t="str">
            <v>THE NEW BATTERY SERVICE</v>
          </cell>
        </row>
        <row r="137">
          <cell r="F137" t="str">
            <v>M/S ABU AUTO MOBILE</v>
          </cell>
        </row>
        <row r="138">
          <cell r="F138" t="str">
            <v>L:SANTEK06</v>
          </cell>
        </row>
        <row r="139">
          <cell r="F139" t="str">
            <v>MD. ANOWAR</v>
          </cell>
        </row>
        <row r="140">
          <cell r="F140" t="str">
            <v>L:HPTEK25</v>
          </cell>
        </row>
        <row r="141">
          <cell r="F141" t="str">
            <v>L:LOGTEK26</v>
          </cell>
        </row>
        <row r="142">
          <cell r="F142" t="str">
            <v>L:LOGTEK16</v>
          </cell>
        </row>
        <row r="143">
          <cell r="F143" t="str">
            <v>L:DATTEK01</v>
          </cell>
        </row>
        <row r="144">
          <cell r="F144" t="str">
            <v>YOUNUS</v>
          </cell>
        </row>
        <row r="145">
          <cell r="F145" t="str">
            <v>HOTEL ERINA</v>
          </cell>
        </row>
        <row r="146">
          <cell r="F146" t="str">
            <v>M/S ASIA STORE</v>
          </cell>
        </row>
        <row r="147">
          <cell r="F147" t="str">
            <v>HASAN</v>
          </cell>
        </row>
        <row r="148">
          <cell r="F148" t="str">
            <v>RAFIQ</v>
          </cell>
        </row>
        <row r="149">
          <cell r="F149" t="str">
            <v>MD. ISMAIL</v>
          </cell>
        </row>
        <row r="150">
          <cell r="F150" t="str">
            <v>DELUAR</v>
          </cell>
        </row>
        <row r="151">
          <cell r="F151" t="str">
            <v>B.DECROSSAC</v>
          </cell>
        </row>
        <row r="152">
          <cell r="F152" t="str">
            <v>POSHAK BAHAR</v>
          </cell>
        </row>
        <row r="153">
          <cell r="F153" t="str">
            <v>RASEL INTERNATIONAL DEPERTMENT</v>
          </cell>
        </row>
        <row r="154">
          <cell r="F154" t="str">
            <v>AMINA BEGUM</v>
          </cell>
        </row>
        <row r="155">
          <cell r="F155" t="str">
            <v>MOMOSHE</v>
          </cell>
        </row>
        <row r="156">
          <cell r="F156" t="str">
            <v>RUPOM AUTO ENGINEARING</v>
          </cell>
        </row>
        <row r="157">
          <cell r="F157" t="str">
            <v>AL AMIN STORE</v>
          </cell>
        </row>
        <row r="158">
          <cell r="F158" t="str">
            <v>M/S ABDUL GAFUR POLITHIN STORE</v>
          </cell>
        </row>
        <row r="159">
          <cell r="F159" t="str">
            <v>HAZI SERVICING CENTER</v>
          </cell>
        </row>
        <row r="160">
          <cell r="F160" t="str">
            <v>M/S NOOR ELECTRIC</v>
          </cell>
        </row>
        <row r="161">
          <cell r="F161" t="str">
            <v>S. K. ART</v>
          </cell>
        </row>
        <row r="162">
          <cell r="F162" t="str">
            <v>HAMIDA BEGUM</v>
          </cell>
        </row>
        <row r="163">
          <cell r="F163" t="str">
            <v>M/S MAKKA SAW MILL</v>
          </cell>
        </row>
        <row r="164">
          <cell r="F164" t="str">
            <v>M/S NAF VIEW FILLING STATION</v>
          </cell>
        </row>
        <row r="165">
          <cell r="F165" t="str">
            <v>M/S KAISER HARDWARE</v>
          </cell>
        </row>
        <row r="166">
          <cell r="F166" t="str">
            <v>FAYSAL</v>
          </cell>
        </row>
        <row r="167">
          <cell r="F167" t="str">
            <v>HARUN</v>
          </cell>
        </row>
        <row r="168">
          <cell r="F168" t="str">
            <v>MD. HOSSAIN</v>
          </cell>
        </row>
        <row r="169">
          <cell r="F169" t="str">
            <v>GAFUR ALAM</v>
          </cell>
        </row>
        <row r="170">
          <cell r="F170" t="str">
            <v>YUSUF</v>
          </cell>
        </row>
        <row r="171">
          <cell r="F171" t="str">
            <v>MD. AMIN</v>
          </cell>
        </row>
        <row r="172">
          <cell r="F172" t="str">
            <v>ABU</v>
          </cell>
        </row>
        <row r="173">
          <cell r="F173" t="str">
            <v>M/S FAIZA ENTERPRISE</v>
          </cell>
        </row>
        <row r="174">
          <cell r="F174" t="str">
            <v>EKUSHE TRADE SOLUTION AND CONSTRUCTION</v>
          </cell>
        </row>
        <row r="175">
          <cell r="F175" t="str">
            <v>NAF DIGITAL STUDIO</v>
          </cell>
        </row>
        <row r="176">
          <cell r="F176" t="str">
            <v>UNIQUE OFSET PRESS</v>
          </cell>
        </row>
        <row r="177">
          <cell r="F177" t="str">
            <v>ABDUL MUNAF SOUDAGOR &amp; SONS</v>
          </cell>
        </row>
        <row r="178">
          <cell r="F178" t="str">
            <v>GREEN GARDEN</v>
          </cell>
        </row>
        <row r="179">
          <cell r="F179" t="str">
            <v>L:DPMTEK01</v>
          </cell>
        </row>
        <row r="180">
          <cell r="F180" t="str">
            <v>M/S KAMINI MOHON MOHAJAN &amp; BROTHERS</v>
          </cell>
        </row>
        <row r="181">
          <cell r="F181" t="str">
            <v>M/S SHATKANIA DEPERTMENTAL STORE</v>
          </cell>
        </row>
        <row r="182">
          <cell r="F182" t="str">
            <v>M/S FEMOUS MEDICAL STORE</v>
          </cell>
        </row>
        <row r="183">
          <cell r="F183" t="str">
            <v>M/S MAHIN ENTERPRISE</v>
          </cell>
        </row>
        <row r="184">
          <cell r="F184" t="str">
            <v>ABDUL KHALEQUE</v>
          </cell>
        </row>
        <row r="185">
          <cell r="F185" t="str">
            <v>B:BNBXBDT</v>
          </cell>
        </row>
        <row r="186">
          <cell r="F186" t="str">
            <v>DHAKA KASTURY HOTEL &amp; RESTAURENT</v>
          </cell>
        </row>
        <row r="187">
          <cell r="F187" t="str">
            <v>MOIN ALAM</v>
          </cell>
        </row>
        <row r="188">
          <cell r="F188" t="str">
            <v>N.TEUMA</v>
          </cell>
        </row>
        <row r="189">
          <cell r="F189" t="str">
            <v>NAF PETROL SERVICE</v>
          </cell>
        </row>
        <row r="190">
          <cell r="F190" t="str">
            <v>L:PMTEK04</v>
          </cell>
        </row>
        <row r="191">
          <cell r="F191" t="str">
            <v>SHIMA DHAR</v>
          </cell>
        </row>
        <row r="192">
          <cell r="F192" t="str">
            <v>AG TECHNOLOGY</v>
          </cell>
        </row>
        <row r="193">
          <cell r="F193" t="str">
            <v>M/S SELIM &amp; BROTHERS</v>
          </cell>
        </row>
        <row r="194">
          <cell r="F194" t="str">
            <v>MS/ HAMID &amp; BROTHERS</v>
          </cell>
        </row>
        <row r="195">
          <cell r="F195" t="str">
            <v>M/S KHURSHED &amp; SONS</v>
          </cell>
        </row>
        <row r="196">
          <cell r="F196" t="str">
            <v>M/S NAF FILLING STATION</v>
          </cell>
        </row>
        <row r="197">
          <cell r="F197" t="str">
            <v>M/S TEKNAF DEPARTMENTAL STORE</v>
          </cell>
        </row>
        <row r="198">
          <cell r="F198" t="str">
            <v>M/S HABIB &amp; BROTHERS</v>
          </cell>
        </row>
        <row r="199">
          <cell r="F199" t="str">
            <v>CHEHER MIA</v>
          </cell>
        </row>
        <row r="200">
          <cell r="F200" t="str">
            <v>MD. HARUN-UR-RASHID</v>
          </cell>
        </row>
        <row r="201">
          <cell r="F201" t="str">
            <v>VAAT GHAR HOTEL &amp; BIRANI HOUSE</v>
          </cell>
        </row>
        <row r="202">
          <cell r="F202" t="str">
            <v>L:SANTEK13</v>
          </cell>
        </row>
        <row r="203">
          <cell r="F203" t="str">
            <v>L:HPTEK04</v>
          </cell>
        </row>
        <row r="204">
          <cell r="F204" t="str">
            <v>RAINBOW EXPRESS PARCEL SERVICE</v>
          </cell>
        </row>
        <row r="205">
          <cell r="F205" t="str">
            <v>NAF GLASS HOUSE</v>
          </cell>
        </row>
        <row r="206">
          <cell r="F206" t="str">
            <v>M/S BHAI BHAI CROCARIES</v>
          </cell>
        </row>
        <row r="207">
          <cell r="F207" t="str">
            <v>SINGER BANGLADESH LTD</v>
          </cell>
        </row>
        <row r="208">
          <cell r="F208" t="str">
            <v>L:DATTEK02</v>
          </cell>
        </row>
        <row r="209">
          <cell r="F209" t="str">
            <v>L:HPTEK26</v>
          </cell>
        </row>
        <row r="210">
          <cell r="F210" t="str">
            <v>L:HPTEK27</v>
          </cell>
        </row>
        <row r="211">
          <cell r="F211" t="str">
            <v>L:HPTEK28</v>
          </cell>
        </row>
        <row r="212">
          <cell r="F212" t="str">
            <v>L:HPTEK29</v>
          </cell>
        </row>
        <row r="213">
          <cell r="F213" t="str">
            <v>L:HPTEK30</v>
          </cell>
        </row>
        <row r="214">
          <cell r="F214" t="str">
            <v>L:HPTEK31</v>
          </cell>
        </row>
        <row r="215">
          <cell r="F215" t="str">
            <v>L:HPTEK32</v>
          </cell>
        </row>
        <row r="216">
          <cell r="F216" t="str">
            <v>L:HPTEK33</v>
          </cell>
        </row>
        <row r="217">
          <cell r="F217" t="str">
            <v>L:HPTEK34</v>
          </cell>
        </row>
        <row r="218">
          <cell r="F218" t="str">
            <v>L:TL3</v>
          </cell>
        </row>
        <row r="219">
          <cell r="F219" t="str">
            <v>M/S MAHIN ENTERPRISE</v>
          </cell>
        </row>
        <row r="220">
          <cell r="F220" t="str">
            <v>BHAI BHAI FRUIT GURDEN</v>
          </cell>
        </row>
        <row r="221">
          <cell r="F221" t="str">
            <v>M/S KASHEM &amp; BROTHERS</v>
          </cell>
        </row>
        <row r="222">
          <cell r="F222" t="str">
            <v>KASHEM PLAZA ENTERPRIZE</v>
          </cell>
        </row>
        <row r="223">
          <cell r="F223" t="str">
            <v>M/S PALASH STORE</v>
          </cell>
        </row>
        <row r="224">
          <cell r="F224" t="str">
            <v>L:SANTEK14</v>
          </cell>
        </row>
        <row r="225">
          <cell r="F225" t="str">
            <v>M/S M.Y. TRADING</v>
          </cell>
        </row>
        <row r="226">
          <cell r="F226" t="str">
            <v>JAINAL ABEDIN</v>
          </cell>
        </row>
        <row r="227">
          <cell r="F227" t="str">
            <v>LONG BEACH</v>
          </cell>
        </row>
        <row r="228">
          <cell r="F228" t="str">
            <v>M/S R. E. ELECTRIC</v>
          </cell>
        </row>
        <row r="229">
          <cell r="F229" t="str">
            <v>J. LEBLANC</v>
          </cell>
        </row>
        <row r="230">
          <cell r="F230" t="str">
            <v>OSMAN GHONI CLOTH STORE</v>
          </cell>
        </row>
        <row r="231">
          <cell r="F231" t="str">
            <v>L:LADHA01</v>
          </cell>
        </row>
        <row r="232">
          <cell r="F232" t="str">
            <v>SUKKUR ALI</v>
          </cell>
        </row>
        <row r="233">
          <cell r="F233" t="str">
            <v>M/S HAMID &amp; BROTHERS</v>
          </cell>
        </row>
        <row r="234">
          <cell r="F234" t="str">
            <v>M/S MAMTAJ TRADING</v>
          </cell>
        </row>
        <row r="235">
          <cell r="F235" t="str">
            <v>M/S ALLAR DHAN</v>
          </cell>
        </row>
        <row r="236">
          <cell r="F236" t="str">
            <v>MD. ALAM</v>
          </cell>
        </row>
      </sheetData>
      <sheetData sheetId="6" refreshError="1"/>
      <sheetData sheetId="7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CSP1"/>
      <sheetName val="CACUSD"/>
      <sheetName val="BABSP1"/>
      <sheetName val="CAFEUR"/>
      <sheetName val="Sheet1"/>
      <sheetName val="THIRD PART LIST"/>
      <sheetName val="ACCOUNTANCY AUG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B:BABSP1</v>
          </cell>
        </row>
        <row r="3">
          <cell r="D3" t="str">
            <v>B:BBADUSD</v>
          </cell>
        </row>
        <row r="4">
          <cell r="D4" t="str">
            <v>B:BBBDSP1</v>
          </cell>
        </row>
        <row r="5">
          <cell r="D5" t="str">
            <v>B:CACUSD</v>
          </cell>
        </row>
        <row r="6">
          <cell r="D6" t="str">
            <v>B:CAFDKES</v>
          </cell>
        </row>
        <row r="7">
          <cell r="D7" t="str">
            <v>B:CAFEUR</v>
          </cell>
        </row>
        <row r="8">
          <cell r="D8" t="str">
            <v>B:CCAEUSD</v>
          </cell>
        </row>
        <row r="9">
          <cell r="D9" t="str">
            <v>B:CCAGSP1</v>
          </cell>
        </row>
        <row r="10">
          <cell r="D10" t="str">
            <v>B:CECSP1</v>
          </cell>
        </row>
        <row r="11">
          <cell r="D11" t="str">
            <v>E:010</v>
          </cell>
        </row>
        <row r="12">
          <cell r="D12" t="str">
            <v>E:022</v>
          </cell>
        </row>
        <row r="13">
          <cell r="D13" t="str">
            <v>E:023</v>
          </cell>
        </row>
        <row r="14">
          <cell r="D14" t="str">
            <v>E:024</v>
          </cell>
        </row>
        <row r="15">
          <cell r="D15" t="str">
            <v>E:026</v>
          </cell>
        </row>
        <row r="16">
          <cell r="D16" t="str">
            <v>E:NBEJA01</v>
          </cell>
        </row>
        <row r="17">
          <cell r="D17" t="str">
            <v>E:YSERG01</v>
          </cell>
        </row>
        <row r="18">
          <cell r="D18" t="str">
            <v>E:RJANS04</v>
          </cell>
        </row>
        <row r="19">
          <cell r="D19" t="str">
            <v>F:000</v>
          </cell>
        </row>
        <row r="20">
          <cell r="D20" t="str">
            <v>F:001</v>
          </cell>
        </row>
        <row r="21">
          <cell r="D21" t="str">
            <v>F:002</v>
          </cell>
        </row>
        <row r="22">
          <cell r="D22" t="str">
            <v>F:005</v>
          </cell>
        </row>
        <row r="23">
          <cell r="D23" t="str">
            <v>F:006</v>
          </cell>
        </row>
        <row r="24">
          <cell r="D24" t="str">
            <v>F:007</v>
          </cell>
        </row>
        <row r="25">
          <cell r="D25" t="str">
            <v>F:008</v>
          </cell>
        </row>
        <row r="26">
          <cell r="D26" t="str">
            <v>F:015</v>
          </cell>
        </row>
        <row r="27">
          <cell r="D27" t="str">
            <v>F:016</v>
          </cell>
        </row>
        <row r="28">
          <cell r="D28" t="str">
            <v>F:017</v>
          </cell>
        </row>
        <row r="29">
          <cell r="D29" t="str">
            <v>L:002</v>
          </cell>
        </row>
        <row r="30">
          <cell r="D30" t="str">
            <v>L:003</v>
          </cell>
        </row>
        <row r="31">
          <cell r="D31" t="str">
            <v>L:004</v>
          </cell>
        </row>
        <row r="32">
          <cell r="D32" t="str">
            <v>L:005</v>
          </cell>
        </row>
        <row r="33">
          <cell r="D33" t="str">
            <v>L:006</v>
          </cell>
        </row>
        <row r="34">
          <cell r="D34" t="str">
            <v>L:007</v>
          </cell>
        </row>
        <row r="35">
          <cell r="D35" t="str">
            <v>L:008</v>
          </cell>
        </row>
        <row r="36">
          <cell r="D36" t="str">
            <v>L:009</v>
          </cell>
        </row>
        <row r="37">
          <cell r="D37" t="str">
            <v>L:010</v>
          </cell>
        </row>
        <row r="38">
          <cell r="D38" t="str">
            <v>L:011</v>
          </cell>
        </row>
        <row r="39">
          <cell r="D39" t="str">
            <v>L:012</v>
          </cell>
        </row>
        <row r="40">
          <cell r="D40" t="str">
            <v>L:013</v>
          </cell>
        </row>
        <row r="41">
          <cell r="D41" t="str">
            <v>L:014</v>
          </cell>
        </row>
        <row r="42">
          <cell r="D42" t="str">
            <v>L:015</v>
          </cell>
        </row>
        <row r="43">
          <cell r="D43" t="str">
            <v>L:016</v>
          </cell>
        </row>
        <row r="44">
          <cell r="D44" t="str">
            <v>L:017</v>
          </cell>
        </row>
        <row r="45">
          <cell r="D45" t="str">
            <v>L:018</v>
          </cell>
        </row>
        <row r="46">
          <cell r="D46" t="str">
            <v>L:019</v>
          </cell>
        </row>
        <row r="47">
          <cell r="D47" t="str">
            <v>L:020</v>
          </cell>
        </row>
        <row r="48">
          <cell r="D48" t="str">
            <v>L:021</v>
          </cell>
        </row>
        <row r="49">
          <cell r="D49" t="str">
            <v>L:022</v>
          </cell>
        </row>
        <row r="50">
          <cell r="D50" t="str">
            <v>L:023</v>
          </cell>
        </row>
        <row r="51">
          <cell r="D51" t="str">
            <v>L:024</v>
          </cell>
        </row>
        <row r="52">
          <cell r="D52" t="str">
            <v>L:025</v>
          </cell>
        </row>
        <row r="53">
          <cell r="D53" t="str">
            <v>L:026</v>
          </cell>
        </row>
        <row r="54">
          <cell r="D54" t="str">
            <v>L:027</v>
          </cell>
        </row>
        <row r="55">
          <cell r="D55" t="str">
            <v>L:028</v>
          </cell>
        </row>
        <row r="56">
          <cell r="D56" t="str">
            <v>L:53</v>
          </cell>
        </row>
        <row r="57">
          <cell r="D57" t="str">
            <v>L:54</v>
          </cell>
        </row>
        <row r="58">
          <cell r="D58" t="str">
            <v>L:55</v>
          </cell>
        </row>
        <row r="59">
          <cell r="D59" t="str">
            <v>L:56</v>
          </cell>
        </row>
        <row r="60">
          <cell r="D60" t="str">
            <v>L:57</v>
          </cell>
        </row>
        <row r="61">
          <cell r="D61" t="str">
            <v>L:58</v>
          </cell>
        </row>
        <row r="62">
          <cell r="D62" t="str">
            <v>L:M059</v>
          </cell>
        </row>
        <row r="63">
          <cell r="D63" t="str">
            <v>L:M060</v>
          </cell>
        </row>
        <row r="64">
          <cell r="D64" t="str">
            <v>L:M061</v>
          </cell>
        </row>
        <row r="65">
          <cell r="D65" t="str">
            <v>L:J001</v>
          </cell>
        </row>
        <row r="66">
          <cell r="D66" t="str">
            <v>L:M062</v>
          </cell>
        </row>
        <row r="67">
          <cell r="D67" t="str">
            <v>L:M063</v>
          </cell>
        </row>
        <row r="68">
          <cell r="D68" t="str">
            <v>L:M064</v>
          </cell>
        </row>
        <row r="69">
          <cell r="D69" t="str">
            <v>L:M065</v>
          </cell>
        </row>
        <row r="70">
          <cell r="D70" t="str">
            <v>L:M066</v>
          </cell>
        </row>
        <row r="71">
          <cell r="D71" t="str">
            <v>L:M067</v>
          </cell>
        </row>
        <row r="72">
          <cell r="D72" t="str">
            <v>L:M068</v>
          </cell>
        </row>
        <row r="73">
          <cell r="D73" t="str">
            <v>L:M069</v>
          </cell>
        </row>
        <row r="74">
          <cell r="D74" t="str">
            <v>L:M070</v>
          </cell>
        </row>
        <row r="75">
          <cell r="D75" t="str">
            <v>L:M071</v>
          </cell>
        </row>
        <row r="76">
          <cell r="D76" t="str">
            <v>L:M072</v>
          </cell>
        </row>
        <row r="77">
          <cell r="D77" t="str">
            <v>P:KY</v>
          </cell>
        </row>
        <row r="78">
          <cell r="D78" t="str">
            <v>P:SS</v>
          </cell>
        </row>
        <row r="79">
          <cell r="D79" t="str">
            <v>P:SD</v>
          </cell>
        </row>
      </sheetData>
      <sheetData sheetId="6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forecast budget &amp; follow-up"/>
      <sheetName val="interim report"/>
      <sheetName val=" final report"/>
      <sheetName val="Budget follow-up infoeuro"/>
      <sheetName val="Graphique"/>
      <sheetName val="Amendment "/>
      <sheetName val="TDC DEVISE"/>
      <sheetName val="modif by HQ"/>
      <sheetName val="Import Saga"/>
      <sheetName val="Budget lines 582 664"/>
      <sheetName val="TCD FAO 664"/>
      <sheetName val="Import Saga 664"/>
      <sheetName val="Expat List 31-12-07"/>
      <sheetName val="Staff list 31-12-07"/>
      <sheetName val="Park Statement"/>
      <sheetName val="Contract"/>
      <sheetName val="FUEL 31-12-07"/>
      <sheetName val="Rental cars &amp; Office"/>
      <sheetName val="Stock 31-12-07"/>
      <sheetName val="TMP"/>
      <sheetName val="Taux Inforeuro"/>
      <sheetName val="forecast_budget_&amp;_follow-up"/>
      <sheetName val="interim_report"/>
      <sheetName val="_final_report"/>
      <sheetName val="Budget_follow-up_infoeuro"/>
      <sheetName val="Amendment_"/>
      <sheetName val="TDC_DEVISE"/>
      <sheetName val="modif_by_HQ"/>
      <sheetName val="Import_Saga"/>
      <sheetName val="Budget_lines_582_664"/>
      <sheetName val="TCD_FAO_664"/>
      <sheetName val="Import_Saga_664"/>
      <sheetName val="Expat_List_31-12-07"/>
      <sheetName val="Staff_list_31-12-07"/>
      <sheetName val="Park_Statement"/>
      <sheetName val="FUEL_31-12-07"/>
      <sheetName val="Rental_cars_&amp;_Office"/>
      <sheetName val="Stock_31-12-07"/>
      <sheetName val="Taux_Inforeuro"/>
      <sheetName val="forecast_budget_&amp;_follow-up1"/>
      <sheetName val="interim_report1"/>
      <sheetName val="_final_report1"/>
      <sheetName val="Budget_follow-up_infoeuro1"/>
      <sheetName val="Amendment_1"/>
      <sheetName val="TDC_DEVISE1"/>
      <sheetName val="modif_by_HQ1"/>
      <sheetName val="Import_Saga1"/>
      <sheetName val="Budget_lines_582_6641"/>
      <sheetName val="TCD_FAO_6641"/>
      <sheetName val="Import_Saga_6641"/>
      <sheetName val="Expat_List_31-12-071"/>
      <sheetName val="Staff_list_31-12-071"/>
      <sheetName val="Park_Statement1"/>
      <sheetName val="FUEL_31-12-071"/>
      <sheetName val="Rental_cars_&amp;_Office1"/>
      <sheetName val="Stock_31-12-071"/>
      <sheetName val="Taux_Inforeuro1"/>
      <sheetName val="forecast_budget_&amp;_follow-up3"/>
      <sheetName val="interim_report3"/>
      <sheetName val="_final_report3"/>
      <sheetName val="Budget_follow-up_infoeuro3"/>
      <sheetName val="Amendment_3"/>
      <sheetName val="TDC_DEVISE3"/>
      <sheetName val="modif_by_HQ3"/>
      <sheetName val="Import_Saga3"/>
      <sheetName val="Budget_lines_582_6643"/>
      <sheetName val="TCD_FAO_6643"/>
      <sheetName val="Import_Saga_6643"/>
      <sheetName val="Expat_List_31-12-073"/>
      <sheetName val="Staff_list_31-12-073"/>
      <sheetName val="Park_Statement3"/>
      <sheetName val="FUEL_31-12-073"/>
      <sheetName val="Rental_cars_&amp;_Office3"/>
      <sheetName val="Stock_31-12-073"/>
      <sheetName val="Taux_Inforeuro3"/>
      <sheetName val="forecast_budget_&amp;_follow-up2"/>
      <sheetName val="interim_report2"/>
      <sheetName val="_final_report2"/>
      <sheetName val="Budget_follow-up_infoeuro2"/>
      <sheetName val="Amendment_2"/>
      <sheetName val="TDC_DEVISE2"/>
      <sheetName val="modif_by_HQ2"/>
      <sheetName val="Import_Saga2"/>
      <sheetName val="Budget_lines_582_6642"/>
      <sheetName val="TCD_FAO_6642"/>
      <sheetName val="Import_Saga_6642"/>
      <sheetName val="Expat_List_31-12-072"/>
      <sheetName val="Staff_list_31-12-072"/>
      <sheetName val="Park_Statement2"/>
      <sheetName val="FUEL_31-12-072"/>
      <sheetName val="Rental_cars_&amp;_Office2"/>
      <sheetName val="Stock_31-12-072"/>
      <sheetName val="Taux_Inforeuro2"/>
      <sheetName val="forecast_budget_&amp;_follow-up5"/>
      <sheetName val="interim_report5"/>
      <sheetName val="_final_report5"/>
      <sheetName val="Budget_follow-up_infoeuro5"/>
      <sheetName val="Amendment_5"/>
      <sheetName val="TDC_DEVISE5"/>
      <sheetName val="modif_by_HQ5"/>
      <sheetName val="Import_Saga5"/>
      <sheetName val="Budget_lines_582_6645"/>
      <sheetName val="TCD_FAO_6645"/>
      <sheetName val="Import_Saga_6645"/>
      <sheetName val="Expat_List_31-12-075"/>
      <sheetName val="Staff_list_31-12-075"/>
      <sheetName val="Park_Statement5"/>
      <sheetName val="FUEL_31-12-075"/>
      <sheetName val="Rental_cars_&amp;_Office5"/>
      <sheetName val="Stock_31-12-075"/>
      <sheetName val="Taux_Inforeuro5"/>
      <sheetName val="forecast_budget_&amp;_follow-up4"/>
      <sheetName val="interim_report4"/>
      <sheetName val="_final_report4"/>
      <sheetName val="Budget_follow-up_infoeuro4"/>
      <sheetName val="Amendment_4"/>
      <sheetName val="TDC_DEVISE4"/>
      <sheetName val="modif_by_HQ4"/>
      <sheetName val="Import_Saga4"/>
      <sheetName val="Budget_lines_582_6644"/>
      <sheetName val="TCD_FAO_6644"/>
      <sheetName val="Import_Saga_6644"/>
      <sheetName val="Expat_List_31-12-074"/>
      <sheetName val="Staff_list_31-12-074"/>
      <sheetName val="Park_Statement4"/>
      <sheetName val="FUEL_31-12-074"/>
      <sheetName val="Rental_cars_&amp;_Office4"/>
      <sheetName val="Stock_31-12-074"/>
      <sheetName val="Taux_Inforeuro4"/>
      <sheetName val="forecast_budget_&amp;_follow-up6"/>
      <sheetName val="interim_report6"/>
      <sheetName val="_final_report6"/>
      <sheetName val="Budget_follow-up_infoeuro6"/>
      <sheetName val="Amendment_6"/>
      <sheetName val="TDC_DEVISE6"/>
      <sheetName val="modif_by_HQ6"/>
      <sheetName val="Import_Saga6"/>
      <sheetName val="Budget_lines_582_6646"/>
      <sheetName val="TCD_FAO_6646"/>
      <sheetName val="Import_Saga_6646"/>
      <sheetName val="Expat_List_31-12-076"/>
      <sheetName val="Staff_list_31-12-076"/>
      <sheetName val="Park_Statement6"/>
      <sheetName val="FUEL_31-12-076"/>
      <sheetName val="Rental_cars_&amp;_Office6"/>
      <sheetName val="Stock_31-12-076"/>
      <sheetName val="Taux_Inforeuro6"/>
    </sheetNames>
    <sheetDataSet>
      <sheetData sheetId="0" refreshError="1"/>
      <sheetData sheetId="1" refreshError="1"/>
      <sheetData sheetId="2" refreshError="1">
        <row r="7">
          <cell r="L7">
            <v>1</v>
          </cell>
          <cell r="P7">
            <v>69.750276923076925</v>
          </cell>
          <cell r="T7">
            <v>1.4222692307692308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7">
          <cell r="L7">
            <v>1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7">
          <cell r="L7">
            <v>1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7">
          <cell r="L7">
            <v>1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Budget Bailleur"/>
      <sheetName val="2. Sources of Funding"/>
      <sheetName val="SOL Budget Proposal"/>
      <sheetName val="Budget Follow-up"/>
      <sheetName val="TCD"/>
      <sheetName val="Import Saga"/>
      <sheetName val="TMP"/>
      <sheetName val="1__Budget_Bailleur"/>
      <sheetName val="2__Sources_of_Funding"/>
      <sheetName val="SOL_Budget_Proposal"/>
      <sheetName val="Budget_Follow-up"/>
      <sheetName val="Import_Saga"/>
      <sheetName val="1__Budget_Bailleur2"/>
      <sheetName val="2__Sources_of_Funding2"/>
      <sheetName val="SOL_Budget_Proposal2"/>
      <sheetName val="Budget_Follow-up2"/>
      <sheetName val="Import_Saga2"/>
      <sheetName val="1__Budget_Bailleur1"/>
      <sheetName val="2__Sources_of_Funding1"/>
      <sheetName val="SOL_Budget_Proposal1"/>
      <sheetName val="Budget_Follow-up1"/>
      <sheetName val="Import_Saga1"/>
      <sheetName val="1__Budget_Bailleur4"/>
      <sheetName val="2__Sources_of_Funding4"/>
      <sheetName val="SOL_Budget_Proposal4"/>
      <sheetName val="Budget_Follow-up4"/>
      <sheetName val="Import_Saga4"/>
      <sheetName val="1__Budget_Bailleur3"/>
      <sheetName val="2__Sources_of_Funding3"/>
      <sheetName val="SOL_Budget_Proposal3"/>
      <sheetName val="Budget_Follow-up3"/>
      <sheetName val="Import_Saga3"/>
      <sheetName val="1__Budget_Bailleur5"/>
      <sheetName val="2__Sources_of_Funding5"/>
      <sheetName val="SOL_Budget_Proposal5"/>
      <sheetName val="Budget_Follow-up5"/>
      <sheetName val="Import_Saga5"/>
      <sheetName val="1__Budget_Bailleur6"/>
      <sheetName val="2__Sources_of_Funding6"/>
      <sheetName val="SOL_Budget_Proposal6"/>
      <sheetName val="Budget_Follow-up6"/>
      <sheetName val="Import_Sag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  <sheetName val="BUDGET"/>
      <sheetName val="TCD_V1"/>
      <sheetName val="TCD_V2"/>
      <sheetName val="Worksheet_1_Project_budget"/>
      <sheetName val="Worksheet_2_Budget_by_activity"/>
      <sheetName val="Worksheet_3_Funding_Sources_"/>
      <sheetName val="4_Breakdown_by_sources"/>
      <sheetName val="Worksheet_1_Project_budget1"/>
      <sheetName val="Worksheet_2_Budget_by_activity1"/>
      <sheetName val="Worksheet_3_Funding_Sources_1"/>
      <sheetName val="4_Breakdown_by_sources1"/>
      <sheetName val="SALARY SCALE"/>
      <sheetName val="Worksheet_1_Project_budget2"/>
      <sheetName val="Worksheet_2_Budget_by_activity2"/>
      <sheetName val="Worksheet_3_Funding_Sources_2"/>
      <sheetName val="4_Breakdown_by_sources2"/>
      <sheetName val="Worksheet_1_Project_budget3"/>
      <sheetName val="Worksheet_2_Budget_by_activity3"/>
      <sheetName val="Worksheet_3_Funding_Sources_3"/>
      <sheetName val="4_Breakdown_by_sources3"/>
      <sheetName val="Worksheet_1_Project_budget4"/>
      <sheetName val="Worksheet_2_Budget_by_activity4"/>
      <sheetName val="Worksheet_3_Funding_Sources_4"/>
      <sheetName val="4_Breakdown_by_sources4"/>
      <sheetName val="Paramétrage"/>
      <sheetName val="PVD BUDGET - final"/>
      <sheetName val="Worksheet_1_Project_budget5"/>
      <sheetName val="Worksheet_2_Budget_by_activity5"/>
      <sheetName val="Worksheet_3_Funding_Sources_5"/>
      <sheetName val="4_Breakdown_by_sources5"/>
      <sheetName val="SALARY_SCALE"/>
      <sheetName val="Sheet1"/>
      <sheetName val="Budget AFD"/>
      <sheetName val="Budget_AFD"/>
      <sheetName val="Budget_AFD1"/>
      <sheetName val="paie journalier"/>
      <sheetName val="Code"/>
      <sheetName val="1 Parameters"/>
      <sheetName val="2 Assumptions"/>
      <sheetName val="3 STAFF LIST"/>
      <sheetName val="4 SALARY SCALE"/>
      <sheetName val="5 RECAP FIN LINES"/>
      <sheetName val="6 RECAP Z1"/>
      <sheetName val="7 SALARY SCALE"/>
      <sheetName val="BFU"/>
      <sheetName val="Liste"/>
      <sheetName val="GEC Cost Categories"/>
      <sheetName val="Tabla dinámica"/>
      <sheetName val="Info to update"/>
      <sheetName val="Liste 1. Présentation"/>
      <sheetName val="Liste 2. Validation"/>
      <sheetName val="Liste_1__Présentation"/>
      <sheetName val="Liste_2__Validation"/>
      <sheetName val="Parameters"/>
      <sheetName val="MATERIELS "/>
      <sheetName val="B. Local Hire and TCNs"/>
      <sheetName val="Liste_1__Présentation1"/>
      <sheetName val="Liste_2__Validation1"/>
      <sheetName val="1_Parameters"/>
      <sheetName val="2_Assumptions"/>
      <sheetName val="3_STAFF_LIST"/>
      <sheetName val="4_SALARY_SCALE"/>
      <sheetName val="5_RECAP_FIN_LINES"/>
      <sheetName val="6_RECAP_Z1"/>
      <sheetName val="7_SALARY_SCALE"/>
      <sheetName val="GEC_Cost_Categories"/>
      <sheetName val="Rapport de stock"/>
      <sheetName val="Rapport_de_stock2"/>
      <sheetName val="Rapport_de_stock1"/>
      <sheetName val="Rapport_de_stock"/>
      <sheetName val="Rapport_de_stock3"/>
      <sheetName val="Rapport_de_stock4"/>
      <sheetName val="Staff breakdown"/>
      <sheetName val="repartition"/>
      <sheetName val="MATERIELS_"/>
      <sheetName val="Tabla_dinámica"/>
      <sheetName val="Projections"/>
      <sheetName val="Rapport_de_stock5"/>
      <sheetName val="Staff_breakdown"/>
      <sheetName val="GEC_Cost_Categories1"/>
      <sheetName val="Liste_1__Présentation2"/>
      <sheetName val="Liste_2__Validation2"/>
      <sheetName val="1_Parameters1"/>
      <sheetName val="2_Assumptions1"/>
      <sheetName val="3_STAFF_LIST1"/>
      <sheetName val="4_SALARY_SCALE1"/>
      <sheetName val="5_RECAP_FIN_LINES1"/>
      <sheetName val="6_RECAP_Z11"/>
      <sheetName val="7_SALARY_SCALE1"/>
      <sheetName val="MATERIELS_1"/>
      <sheetName val="Tabla_dinámica1"/>
      <sheetName val="B__Local_Hire_and_TCNs"/>
      <sheetName val="PVD_BUDGET_-_final"/>
      <sheetName val="Worksheet_1_Project_budget6"/>
      <sheetName val="Worksheet_2_Budget_by_activity6"/>
      <sheetName val="Worksheet_3_Funding_Sources_6"/>
      <sheetName val="4_Breakdown_by_sources6"/>
      <sheetName val="Rapport_de_stock6"/>
      <sheetName val="Staff_breakdown1"/>
      <sheetName val="GEC_Cost_Categories2"/>
      <sheetName val="Liste_1__Présentation3"/>
      <sheetName val="Liste_2__Validation3"/>
      <sheetName val="1_Parameters2"/>
      <sheetName val="2_Assumptions2"/>
      <sheetName val="3_STAFF_LIST2"/>
      <sheetName val="4_SALARY_SCALE2"/>
      <sheetName val="5_RECAP_FIN_LINES2"/>
      <sheetName val="6_RECAP_Z12"/>
      <sheetName val="7_SALARY_SCALE2"/>
      <sheetName val="MATERIELS_2"/>
      <sheetName val="Tabla_dinámica2"/>
      <sheetName val="B__Local_Hire_and_TCNs1"/>
      <sheetName val="PVD_BUDGET_-_final1"/>
      <sheetName val="SALARY_SCALE1"/>
      <sheetName val="Rapport"/>
      <sheetName val="data summary"/>
      <sheetName val="Journal"/>
      <sheetName val="0142 RL"/>
      <sheetName val="ETA par PO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6">
          <cell r="E56">
            <v>0</v>
          </cell>
        </row>
      </sheetData>
      <sheetData sheetId="8">
        <row r="56">
          <cell r="E56">
            <v>0</v>
          </cell>
        </row>
      </sheetData>
      <sheetData sheetId="9">
        <row r="56">
          <cell r="E56">
            <v>0</v>
          </cell>
        </row>
      </sheetData>
      <sheetData sheetId="10"/>
      <sheetData sheetId="11">
        <row r="56">
          <cell r="E56">
            <v>0</v>
          </cell>
        </row>
      </sheetData>
      <sheetData sheetId="12">
        <row r="56">
          <cell r="E56">
            <v>0</v>
          </cell>
        </row>
      </sheetData>
      <sheetData sheetId="13" refreshError="1"/>
      <sheetData sheetId="14" refreshError="1"/>
      <sheetData sheetId="15" refreshError="1"/>
      <sheetData sheetId="16">
        <row r="56">
          <cell r="E56">
            <v>0</v>
          </cell>
        </row>
      </sheetData>
      <sheetData sheetId="17"/>
      <sheetData sheetId="18"/>
      <sheetData sheetId="19"/>
      <sheetData sheetId="20">
        <row r="56">
          <cell r="E56">
            <v>0</v>
          </cell>
        </row>
      </sheetData>
      <sheetData sheetId="21"/>
      <sheetData sheetId="22"/>
      <sheetData sheetId="23"/>
      <sheetData sheetId="24">
        <row r="56">
          <cell r="E56">
            <v>0</v>
          </cell>
        </row>
      </sheetData>
      <sheetData sheetId="25"/>
      <sheetData sheetId="26"/>
      <sheetData sheetId="27"/>
      <sheetData sheetId="28" refreshError="1"/>
      <sheetData sheetId="29" refreshError="1"/>
      <sheetData sheetId="30">
        <row r="56">
          <cell r="E56">
            <v>0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>
        <row r="56">
          <cell r="E56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 refreshError="1"/>
      <sheetData sheetId="58" refreshError="1"/>
      <sheetData sheetId="59" refreshError="1"/>
      <sheetData sheetId="60">
        <row r="56">
          <cell r="E56">
            <v>0</v>
          </cell>
        </row>
      </sheetData>
      <sheetData sheetId="61"/>
      <sheetData sheetId="62">
        <row r="56">
          <cell r="E56">
            <v>0</v>
          </cell>
        </row>
      </sheetData>
      <sheetData sheetId="63">
        <row r="56">
          <cell r="E56">
            <v>0</v>
          </cell>
        </row>
      </sheetData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/>
      <sheetData sheetId="79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56">
          <cell r="E56">
            <v>0</v>
          </cell>
        </row>
      </sheetData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>
        <row r="56">
          <cell r="E56">
            <v>0</v>
          </cell>
        </row>
      </sheetData>
      <sheetData sheetId="121"/>
      <sheetData sheetId="122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  <sheetName val="TCD_V1"/>
      <sheetName val="TCD_V2"/>
      <sheetName val="Worksheet_1_Project_budget"/>
      <sheetName val="Worksheet_2_Budget_by_activity"/>
      <sheetName val="Worksheet_3_Funding_Sources_"/>
      <sheetName val="4_Breakdown_by_sources"/>
      <sheetName val="Worksheet_1_Project_budget1"/>
      <sheetName val="Worksheet_2_Budget_by_activity1"/>
      <sheetName val="Worksheet_3_Funding_Sources_1"/>
      <sheetName val="4_Breakdown_by_sources1"/>
      <sheetName val="BUDGET"/>
      <sheetName val="SALARY SCALE"/>
      <sheetName val="Worksheet_1_Project_budget2"/>
      <sheetName val="Worksheet_2_Budget_by_activity2"/>
      <sheetName val="Worksheet_3_Funding_Sources_2"/>
      <sheetName val="4_Breakdown_by_sources2"/>
      <sheetName val="Worksheet_1_Project_budget3"/>
      <sheetName val="Worksheet_2_Budget_by_activity3"/>
      <sheetName val="Worksheet_3_Funding_Sources_3"/>
      <sheetName val="4_Breakdown_by_sources3"/>
      <sheetName val="Worksheet_1_Project_budget4"/>
      <sheetName val="Worksheet_2_Budget_by_activity4"/>
      <sheetName val="Worksheet_3_Funding_Sources_4"/>
      <sheetName val="4_Breakdown_by_sources4"/>
      <sheetName val="Worksheet_1_Project_budget5"/>
      <sheetName val="Worksheet_2_Budget_by_activity5"/>
      <sheetName val="Worksheet_3_Funding_Sources_5"/>
      <sheetName val="4_Breakdown_by_sources5"/>
      <sheetName val="SALARY_SCALE"/>
      <sheetName val="Sheet1"/>
      <sheetName val="Budget AFD"/>
      <sheetName val="Budget_AFD"/>
      <sheetName val="Budget_AFD1"/>
      <sheetName val="paie journalier"/>
      <sheetName val="Code"/>
      <sheetName val="1 Parameters"/>
      <sheetName val="2 Assumptions"/>
      <sheetName val="3 STAFF LIST"/>
      <sheetName val="4 SALARY SCALE"/>
      <sheetName val="5 RECAP FIN LINES"/>
      <sheetName val="6 RECAP Z1"/>
      <sheetName val="7 SALARY SCALE"/>
      <sheetName val="BFU"/>
      <sheetName val="Liste"/>
      <sheetName val="GEC Cost Categories"/>
      <sheetName val="Paramétrage"/>
      <sheetName val="PVD BUDGET - final"/>
      <sheetName val="Tabla dinámica"/>
      <sheetName val="Info to update"/>
      <sheetName val="Liste 1. Présentation"/>
      <sheetName val="Liste 2. Validation"/>
      <sheetName val="Liste_1__Présentation"/>
      <sheetName val="Liste_2__Validation"/>
      <sheetName val="Parameters"/>
      <sheetName val="MATERIELS "/>
      <sheetName val="B. Local Hire and TCNs"/>
      <sheetName val="Liste_1__Présentation1"/>
      <sheetName val="Liste_2__Validation1"/>
      <sheetName val="1_Parameters"/>
      <sheetName val="2_Assumptions"/>
      <sheetName val="3_STAFF_LIST"/>
      <sheetName val="4_SALARY_SCALE"/>
      <sheetName val="5_RECAP_FIN_LINES"/>
      <sheetName val="6_RECAP_Z1"/>
      <sheetName val="7_SALARY_SCALE"/>
      <sheetName val="GEC_Cost_Categories"/>
      <sheetName val="Rapport de stock"/>
      <sheetName val="Rapport_de_stock2"/>
      <sheetName val="Rapport_de_stock1"/>
      <sheetName val="Rapport_de_stock"/>
      <sheetName val="Rapport_de_stock3"/>
      <sheetName val="Rapport_de_stock4"/>
      <sheetName val="Staff breakdown"/>
      <sheetName val="repartition"/>
      <sheetName val="MATERIELS_"/>
      <sheetName val="Tabla_dinámica"/>
      <sheetName val="Projections"/>
      <sheetName val="Rapport_de_stock5"/>
      <sheetName val="Staff_breakdown"/>
      <sheetName val="GEC_Cost_Categories1"/>
      <sheetName val="Liste_1__Présentation2"/>
      <sheetName val="Liste_2__Validation2"/>
      <sheetName val="1_Parameters1"/>
      <sheetName val="2_Assumptions1"/>
      <sheetName val="3_STAFF_LIST1"/>
      <sheetName val="4_SALARY_SCALE1"/>
      <sheetName val="5_RECAP_FIN_LINES1"/>
      <sheetName val="6_RECAP_Z11"/>
      <sheetName val="7_SALARY_SCALE1"/>
      <sheetName val="MATERIELS_1"/>
      <sheetName val="Tabla_dinámica1"/>
      <sheetName val="B__Local_Hire_and_TCNs"/>
      <sheetName val="PVD_BUDGET_-_final"/>
      <sheetName val="Worksheet_1_Project_budget6"/>
      <sheetName val="Worksheet_2_Budget_by_activity6"/>
      <sheetName val="Worksheet_3_Funding_Sources_6"/>
      <sheetName val="4_Breakdown_by_sources6"/>
      <sheetName val="Rapport_de_stock6"/>
      <sheetName val="Staff_breakdown1"/>
      <sheetName val="GEC_Cost_Categories2"/>
      <sheetName val="Liste_1__Présentation3"/>
      <sheetName val="Liste_2__Validation3"/>
      <sheetName val="1_Parameters2"/>
      <sheetName val="2_Assumptions2"/>
      <sheetName val="3_STAFF_LIST2"/>
      <sheetName val="4_SALARY_SCALE2"/>
      <sheetName val="5_RECAP_FIN_LINES2"/>
      <sheetName val="6_RECAP_Z12"/>
      <sheetName val="7_SALARY_SCALE2"/>
      <sheetName val="MATERIELS_2"/>
      <sheetName val="Tabla_dinámica2"/>
      <sheetName val="B__Local_Hire_and_TCNs1"/>
      <sheetName val="PVD_BUDGET_-_final1"/>
      <sheetName val="SALARY_SCALE1"/>
      <sheetName val="Rapport"/>
      <sheetName val="data summary"/>
      <sheetName val="Journal"/>
      <sheetName val="0142 RL"/>
      <sheetName val="ETA par PO"/>
    </sheetNames>
    <sheetDataSet>
      <sheetData sheetId="0" refreshError="1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6">
          <cell r="E56">
            <v>0</v>
          </cell>
        </row>
      </sheetData>
      <sheetData sheetId="7">
        <row r="56">
          <cell r="E56">
            <v>0</v>
          </cell>
        </row>
      </sheetData>
      <sheetData sheetId="8">
        <row r="56">
          <cell r="E56">
            <v>0</v>
          </cell>
        </row>
      </sheetData>
      <sheetData sheetId="9"/>
      <sheetData sheetId="10">
        <row r="56">
          <cell r="E56">
            <v>0</v>
          </cell>
        </row>
      </sheetData>
      <sheetData sheetId="11">
        <row r="56">
          <cell r="E5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>
        <row r="56">
          <cell r="E56">
            <v>0</v>
          </cell>
        </row>
      </sheetData>
      <sheetData sheetId="17"/>
      <sheetData sheetId="18"/>
      <sheetData sheetId="19"/>
      <sheetData sheetId="20">
        <row r="56">
          <cell r="E56">
            <v>0</v>
          </cell>
        </row>
      </sheetData>
      <sheetData sheetId="21"/>
      <sheetData sheetId="22"/>
      <sheetData sheetId="23"/>
      <sheetData sheetId="24">
        <row r="56">
          <cell r="E56">
            <v>0</v>
          </cell>
        </row>
      </sheetData>
      <sheetData sheetId="25"/>
      <sheetData sheetId="26"/>
      <sheetData sheetId="27"/>
      <sheetData sheetId="28">
        <row r="56">
          <cell r="E56">
            <v>0</v>
          </cell>
        </row>
      </sheetData>
      <sheetData sheetId="29"/>
      <sheetData sheetId="30"/>
      <sheetData sheetId="31"/>
      <sheetData sheetId="32"/>
      <sheetData sheetId="33" refreshError="1"/>
      <sheetData sheetId="34" refreshError="1"/>
      <sheetData sheetId="35">
        <row r="56">
          <cell r="E56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 refreshError="1"/>
      <sheetData sheetId="58" refreshError="1"/>
      <sheetData sheetId="59" refreshError="1"/>
      <sheetData sheetId="60">
        <row r="56">
          <cell r="E56">
            <v>0</v>
          </cell>
        </row>
      </sheetData>
      <sheetData sheetId="61"/>
      <sheetData sheetId="62">
        <row r="56">
          <cell r="E56">
            <v>0</v>
          </cell>
        </row>
      </sheetData>
      <sheetData sheetId="63">
        <row r="56">
          <cell r="E56">
            <v>0</v>
          </cell>
        </row>
      </sheetData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/>
      <sheetData sheetId="79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56">
          <cell r="E56">
            <v>0</v>
          </cell>
        </row>
      </sheetData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>
        <row r="56">
          <cell r="E56">
            <v>0</v>
          </cell>
        </row>
      </sheetData>
      <sheetData sheetId="121"/>
      <sheetData sheetId="122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ember cashbox 840"/>
      <sheetName val="pivort table"/>
    </sheetNames>
    <sheetDataSet>
      <sheetData sheetId="0" refreshError="1"/>
      <sheetData sheetId="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ember cashbox 840"/>
      <sheetName val="pivort table"/>
    </sheetNames>
    <sheetDataSet>
      <sheetData sheetId="0" refreshError="1"/>
      <sheetData sheetId="1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SO3 Format SOL 2"/>
      <sheetName val="Programme costs"/>
      <sheetName val="Coûts partenaires"/>
      <sheetName val="Coûts expats"/>
      <sheetName val="Coûts staff local"/>
      <sheetName val="Transport costs"/>
      <sheetName val="Equipments"/>
      <sheetName val="Communication running costs"/>
      <sheetName val="H&amp;O rent"/>
      <sheetName val="Other costs"/>
      <sheetName val="Draft Salary scale"/>
      <sheetName val="Budget_SO3_Format_SOL_2"/>
      <sheetName val="Programme_costs"/>
      <sheetName val="Coûts_partenaires"/>
      <sheetName val="Coûts_expats"/>
      <sheetName val="Coûts_staff_local"/>
      <sheetName val="Transport_costs"/>
      <sheetName val="Communication_running_costs"/>
      <sheetName val="H&amp;O_rent"/>
      <sheetName val="Other_costs"/>
      <sheetName val="Draft_Salary_scale"/>
      <sheetName val="Budget_SO3_Format_SOL_21"/>
      <sheetName val="Programme_costs1"/>
      <sheetName val="Coûts_partenaires1"/>
      <sheetName val="Coûts_expats1"/>
      <sheetName val="Coûts_staff_local1"/>
      <sheetName val="Transport_costs1"/>
      <sheetName val="Communication_running_costs1"/>
      <sheetName val="H&amp;O_rent1"/>
      <sheetName val="Other_costs1"/>
      <sheetName val="Draft_Salary_scale1"/>
      <sheetName val="March 2005"/>
      <sheetName val="Budget_SO3_Format_SOL_22"/>
      <sheetName val="Programme_costs2"/>
      <sheetName val="Coûts_partenaires2"/>
      <sheetName val="Coûts_expats2"/>
      <sheetName val="Coûts_staff_local2"/>
      <sheetName val="Transport_costs2"/>
      <sheetName val="Communication_running_costs2"/>
      <sheetName val="H&amp;O_rent2"/>
      <sheetName val="Other_costs2"/>
      <sheetName val="Draft_Salary_scale2"/>
      <sheetName val="Budget_SO3_Format_SOL_23"/>
      <sheetName val="Programme_costs3"/>
      <sheetName val="Coûts_partenaires3"/>
      <sheetName val="Coûts_expats3"/>
      <sheetName val="Coûts_staff_local3"/>
      <sheetName val="Transport_costs3"/>
      <sheetName val="Communication_running_costs3"/>
      <sheetName val="H&amp;O_rent3"/>
      <sheetName val="Other_costs3"/>
      <sheetName val="Draft_Salary_scale3"/>
      <sheetName val="Budget_SO3_Format_SOL_24"/>
      <sheetName val="Programme_costs4"/>
      <sheetName val="Coûts_partenaires4"/>
      <sheetName val="Coûts_expats4"/>
      <sheetName val="Coûts_staff_local4"/>
      <sheetName val="Transport_costs4"/>
      <sheetName val="Communication_running_costs4"/>
      <sheetName val="H&amp;O_rent4"/>
      <sheetName val="Other_costs4"/>
      <sheetName val="Draft_Salary_scale4"/>
      <sheetName val="Budget  by Objective"/>
      <sheetName val="Budget_SO3_Format_SOL_25"/>
      <sheetName val="Programme_costs5"/>
      <sheetName val="Coûts_partenaires5"/>
      <sheetName val="Coûts_expats5"/>
      <sheetName val="Coûts_staff_local5"/>
      <sheetName val="Transport_costs5"/>
      <sheetName val="Communication_running_costs5"/>
      <sheetName val="H&amp;O_rent5"/>
      <sheetName val="Other_costs5"/>
      <sheetName val="Draft_Salary_scale5"/>
      <sheetName val="March_2005"/>
      <sheetName val="Budget__by_Objective"/>
      <sheetName val="Budget_SO3_Format_SOL_27"/>
      <sheetName val="Programme_costs7"/>
      <sheetName val="Coûts_partenaires7"/>
      <sheetName val="Coûts_expats7"/>
      <sheetName val="Coûts_staff_local7"/>
      <sheetName val="Transport_costs7"/>
      <sheetName val="Communication_running_costs7"/>
      <sheetName val="H&amp;O_rent7"/>
      <sheetName val="Other_costs7"/>
      <sheetName val="Draft_Salary_scale7"/>
      <sheetName val="March_20052"/>
      <sheetName val="Budget__by_Objective2"/>
      <sheetName val="Budget_SO3_Format_SOL_26"/>
      <sheetName val="Programme_costs6"/>
      <sheetName val="Coûts_partenaires6"/>
      <sheetName val="Coûts_expats6"/>
      <sheetName val="Coûts_staff_local6"/>
      <sheetName val="Transport_costs6"/>
      <sheetName val="Communication_running_costs6"/>
      <sheetName val="H&amp;O_rent6"/>
      <sheetName val="Other_costs6"/>
      <sheetName val="Draft_Salary_scale6"/>
      <sheetName val="March_20051"/>
      <sheetName val="Budget__by_Objective1"/>
      <sheetName val="Budget_SO3_Format_SOL_29"/>
      <sheetName val="Programme_costs9"/>
      <sheetName val="Coûts_partenaires9"/>
      <sheetName val="Coûts_expats9"/>
      <sheetName val="Coûts_staff_local9"/>
      <sheetName val="Transport_costs9"/>
      <sheetName val="Communication_running_costs9"/>
      <sheetName val="H&amp;O_rent9"/>
      <sheetName val="Other_costs9"/>
      <sheetName val="Draft_Salary_scale9"/>
      <sheetName val="March_20054"/>
      <sheetName val="Budget__by_Objective4"/>
      <sheetName val="Budget_SO3_Format_SOL_28"/>
      <sheetName val="Programme_costs8"/>
      <sheetName val="Coûts_partenaires8"/>
      <sheetName val="Coûts_expats8"/>
      <sheetName val="Coûts_staff_local8"/>
      <sheetName val="Transport_costs8"/>
      <sheetName val="Communication_running_costs8"/>
      <sheetName val="H&amp;O_rent8"/>
      <sheetName val="Other_costs8"/>
      <sheetName val="Draft_Salary_scale8"/>
      <sheetName val="March_20053"/>
      <sheetName val="Budget__by_Objective3"/>
      <sheetName val="Budget_SO3_Format_SOL_210"/>
      <sheetName val="Programme_costs10"/>
      <sheetName val="Coûts_partenaires10"/>
      <sheetName val="Coûts_expats10"/>
      <sheetName val="Coûts_staff_local10"/>
      <sheetName val="Transport_costs10"/>
      <sheetName val="Communication_running_costs10"/>
      <sheetName val="H&amp;O_rent10"/>
      <sheetName val="Other_costs10"/>
      <sheetName val="Draft_Salary_scale10"/>
      <sheetName val="March_20055"/>
      <sheetName val="Budget__by_Objective5"/>
      <sheetName val="Budget_SO3_Format_SOL_211"/>
      <sheetName val="Programme_costs11"/>
      <sheetName val="Coûts_partenaires11"/>
      <sheetName val="Coûts_expats11"/>
      <sheetName val="Coûts_staff_local11"/>
      <sheetName val="Transport_costs11"/>
      <sheetName val="Communication_running_costs11"/>
      <sheetName val="H&amp;O_rent11"/>
      <sheetName val="Other_costs11"/>
      <sheetName val="Draft_Salary_scale11"/>
      <sheetName val="March_20056"/>
      <sheetName val="Budget__by_Objective6"/>
      <sheetName val="All transaction tranch trans"/>
      <sheetName val="Budget_SO3_Format_SOL_212"/>
      <sheetName val="Programme_costs12"/>
      <sheetName val="Coûts_partenaires12"/>
      <sheetName val="Coûts_expats12"/>
      <sheetName val="Coûts_staff_local12"/>
      <sheetName val="Transport_costs12"/>
      <sheetName val="Communication_running_costs12"/>
      <sheetName val="H&amp;O_rent12"/>
      <sheetName val="Other_costs12"/>
      <sheetName val="Draft_Salary_scale12"/>
      <sheetName val="March_20057"/>
      <sheetName val="Budget__by_Objective7"/>
      <sheetName val="Worksheet 1 Project budget"/>
      <sheetName val="repartition"/>
      <sheetName val="Worksheet_1_Project_budget"/>
      <sheetName val="Worksheet_1_Project_budget1"/>
      <sheetName val="Worksheet_1_Project_budget2"/>
      <sheetName val="Worksheet_1_Project_budget3"/>
      <sheetName val="Worksheet_1_Project_budget4"/>
      <sheetName val="Budget_SO3_Format_SOL_214"/>
      <sheetName val="Programme_costs14"/>
      <sheetName val="Coûts_partenaires14"/>
      <sheetName val="Coûts_expats14"/>
      <sheetName val="Coûts_staff_local14"/>
      <sheetName val="Transport_costs14"/>
      <sheetName val="Communication_running_costs14"/>
      <sheetName val="H&amp;O_rent15"/>
      <sheetName val="Other_costs14"/>
      <sheetName val="Draft_Salary_scale14"/>
      <sheetName val="Worksheet_1_Project_budget9"/>
      <sheetName val="Worksheet_1_Project_budget5"/>
      <sheetName val="Worksheet_1_Project_budget6"/>
      <sheetName val="H&amp;O_rent13"/>
      <sheetName val="Worksheet_1_Project_budget7"/>
      <sheetName val="Budget_SO3_Format_SOL_213"/>
      <sheetName val="Programme_costs13"/>
      <sheetName val="Coûts_partenaires13"/>
      <sheetName val="Coûts_expats13"/>
      <sheetName val="Coûts_staff_local13"/>
      <sheetName val="Transport_costs13"/>
      <sheetName val="Communication_running_costs13"/>
      <sheetName val="H&amp;O_rent14"/>
      <sheetName val="Other_costs13"/>
      <sheetName val="Draft_Salary_scale13"/>
      <sheetName val="Worksheet_1_Project_budget8"/>
      <sheetName val="Budget_SO3_Format_SOL_215"/>
      <sheetName val="Programme_costs15"/>
      <sheetName val="Coûts_partenaires15"/>
      <sheetName val="Coûts_expats15"/>
      <sheetName val="Coûts_staff_local15"/>
      <sheetName val="Transport_costs15"/>
      <sheetName val="Communication_running_costs15"/>
      <sheetName val="H&amp;O_rent16"/>
      <sheetName val="Other_costs15"/>
      <sheetName val="Draft_Salary_scale15"/>
      <sheetName val="Worksheet_1_Project_budget10"/>
      <sheetName val="Budget_SO3_Format_SOL_216"/>
      <sheetName val="Programme_costs16"/>
      <sheetName val="Coûts_partenaires16"/>
      <sheetName val="Coûts_expats16"/>
      <sheetName val="Coûts_staff_local16"/>
      <sheetName val="Transport_costs16"/>
      <sheetName val="Communication_running_costs16"/>
      <sheetName val="H&amp;O_rent17"/>
      <sheetName val="Other_costs16"/>
      <sheetName val="Draft_Salary_scale16"/>
      <sheetName val="Worksheet_1_Project_budget11"/>
      <sheetName val="March_20058"/>
      <sheetName val="Budget__by_Objective8"/>
      <sheetName val="All_transaction_tranch_tran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G4">
            <v>108.054332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108.054332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>
        <row r="4">
          <cell r="G4">
            <v>108.054332</v>
          </cell>
        </row>
      </sheetData>
      <sheetData sheetId="39">
        <row r="4">
          <cell r="G4">
            <v>108.054332</v>
          </cell>
        </row>
      </sheetData>
      <sheetData sheetId="40">
        <row r="4">
          <cell r="G4">
            <v>108.054332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108.054332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4">
          <cell r="G4">
            <v>108.054332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4">
          <cell r="G4">
            <v>108.054332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>
        <row r="4">
          <cell r="G4">
            <v>108.054332</v>
          </cell>
        </row>
      </sheetData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>
        <row r="4">
          <cell r="G4">
            <v>108.054332</v>
          </cell>
        </row>
      </sheetData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>
        <row r="4">
          <cell r="G4">
            <v>108.054332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&amp;O rent"/>
      <sheetName val="Budget SO3 Format SOL 2"/>
      <sheetName val="Programme costs"/>
      <sheetName val="Coûts partenaires"/>
      <sheetName val="Coûts expats"/>
      <sheetName val="Coûts staff local"/>
      <sheetName val="Transport costs"/>
      <sheetName val="Equipments"/>
      <sheetName val="Communication running costs"/>
      <sheetName val="Other costs"/>
      <sheetName val="Draft Salary scale"/>
      <sheetName val="Budget_SO3_Format_SOL_2"/>
      <sheetName val="Programme_costs"/>
      <sheetName val="Coûts_partenaires"/>
      <sheetName val="Coûts_expats"/>
      <sheetName val="Coûts_staff_local"/>
      <sheetName val="Transport_costs"/>
      <sheetName val="Communication_running_costs"/>
      <sheetName val="H&amp;O_rent"/>
      <sheetName val="Other_costs"/>
      <sheetName val="Draft_Salary_scale"/>
      <sheetName val="Budget_SO3_Format_SOL_21"/>
      <sheetName val="Programme_costs1"/>
      <sheetName val="Coûts_partenaires1"/>
      <sheetName val="Coûts_expats1"/>
      <sheetName val="Coûts_staff_local1"/>
      <sheetName val="Transport_costs1"/>
      <sheetName val="Communication_running_costs1"/>
      <sheetName val="H&amp;O_rent1"/>
      <sheetName val="Other_costs1"/>
      <sheetName val="Draft_Salary_scale1"/>
      <sheetName val="March 2005"/>
      <sheetName val="Budget_SO3_Format_SOL_22"/>
      <sheetName val="Programme_costs2"/>
      <sheetName val="Coûts_partenaires2"/>
      <sheetName val="Coûts_expats2"/>
      <sheetName val="Coûts_staff_local2"/>
      <sheetName val="Transport_costs2"/>
      <sheetName val="Communication_running_costs2"/>
      <sheetName val="H&amp;O_rent2"/>
      <sheetName val="Other_costs2"/>
      <sheetName val="Draft_Salary_scale2"/>
      <sheetName val="Budget_SO3_Format_SOL_23"/>
      <sheetName val="Programme_costs3"/>
      <sheetName val="Coûts_partenaires3"/>
      <sheetName val="Coûts_expats3"/>
      <sheetName val="Coûts_staff_local3"/>
      <sheetName val="Transport_costs3"/>
      <sheetName val="Communication_running_costs3"/>
      <sheetName val="H&amp;O_rent3"/>
      <sheetName val="Other_costs3"/>
      <sheetName val="Draft_Salary_scale3"/>
      <sheetName val="Budget_SO3_Format_SOL_24"/>
      <sheetName val="Programme_costs4"/>
      <sheetName val="Coûts_partenaires4"/>
      <sheetName val="Coûts_expats4"/>
      <sheetName val="Coûts_staff_local4"/>
      <sheetName val="Transport_costs4"/>
      <sheetName val="Communication_running_costs4"/>
      <sheetName val="H&amp;O_rent4"/>
      <sheetName val="Other_costs4"/>
      <sheetName val="Draft_Salary_scale4"/>
      <sheetName val="Budget  by Objective"/>
      <sheetName val="Budget_SO3_Format_SOL_25"/>
      <sheetName val="Programme_costs5"/>
      <sheetName val="Coûts_partenaires5"/>
      <sheetName val="Coûts_expats5"/>
      <sheetName val="Coûts_staff_local5"/>
      <sheetName val="Transport_costs5"/>
      <sheetName val="Communication_running_costs5"/>
      <sheetName val="H&amp;O_rent5"/>
      <sheetName val="Other_costs5"/>
      <sheetName val="Draft_Salary_scale5"/>
      <sheetName val="March_2005"/>
      <sheetName val="Budget__by_Objective"/>
      <sheetName val="Budget_SO3_Format_SOL_27"/>
      <sheetName val="Programme_costs7"/>
      <sheetName val="Coûts_partenaires7"/>
      <sheetName val="Coûts_expats7"/>
      <sheetName val="Coûts_staff_local7"/>
      <sheetName val="Transport_costs7"/>
      <sheetName val="Communication_running_costs7"/>
      <sheetName val="H&amp;O_rent7"/>
      <sheetName val="Other_costs7"/>
      <sheetName val="Draft_Salary_scale7"/>
      <sheetName val="March_20052"/>
      <sheetName val="Budget__by_Objective2"/>
      <sheetName val="Budget_SO3_Format_SOL_26"/>
      <sheetName val="Programme_costs6"/>
      <sheetName val="Coûts_partenaires6"/>
      <sheetName val="Coûts_expats6"/>
      <sheetName val="Coûts_staff_local6"/>
      <sheetName val="Transport_costs6"/>
      <sheetName val="Communication_running_costs6"/>
      <sheetName val="H&amp;O_rent6"/>
      <sheetName val="Other_costs6"/>
      <sheetName val="Draft_Salary_scale6"/>
      <sheetName val="March_20051"/>
      <sheetName val="Budget__by_Objective1"/>
      <sheetName val="Budget_SO3_Format_SOL_29"/>
      <sheetName val="Programme_costs9"/>
      <sheetName val="Coûts_partenaires9"/>
      <sheetName val="Coûts_expats9"/>
      <sheetName val="Coûts_staff_local9"/>
      <sheetName val="Transport_costs9"/>
      <sheetName val="Communication_running_costs9"/>
      <sheetName val="H&amp;O_rent9"/>
      <sheetName val="Other_costs9"/>
      <sheetName val="Draft_Salary_scale9"/>
      <sheetName val="March_20054"/>
      <sheetName val="Budget__by_Objective4"/>
      <sheetName val="Budget_SO3_Format_SOL_28"/>
      <sheetName val="Programme_costs8"/>
      <sheetName val="Coûts_partenaires8"/>
      <sheetName val="Coûts_expats8"/>
      <sheetName val="Coûts_staff_local8"/>
      <sheetName val="Transport_costs8"/>
      <sheetName val="Communication_running_costs8"/>
      <sheetName val="H&amp;O_rent8"/>
      <sheetName val="Other_costs8"/>
      <sheetName val="Draft_Salary_scale8"/>
      <sheetName val="March_20053"/>
      <sheetName val="Budget__by_Objective3"/>
      <sheetName val="Budget_SO3_Format_SOL_210"/>
      <sheetName val="Programme_costs10"/>
      <sheetName val="Coûts_partenaires10"/>
      <sheetName val="Coûts_expats10"/>
      <sheetName val="Coûts_staff_local10"/>
      <sheetName val="Transport_costs10"/>
      <sheetName val="Communication_running_costs10"/>
      <sheetName val="H&amp;O_rent10"/>
      <sheetName val="Other_costs10"/>
      <sheetName val="Draft_Salary_scale10"/>
      <sheetName val="March_20055"/>
      <sheetName val="Budget__by_Objective5"/>
      <sheetName val="Budget_SO3_Format_SOL_211"/>
      <sheetName val="Programme_costs11"/>
      <sheetName val="Coûts_partenaires11"/>
      <sheetName val="Coûts_expats11"/>
      <sheetName val="Coûts_staff_local11"/>
      <sheetName val="Transport_costs11"/>
      <sheetName val="Communication_running_costs11"/>
      <sheetName val="H&amp;O_rent11"/>
      <sheetName val="Other_costs11"/>
      <sheetName val="Draft_Salary_scale11"/>
      <sheetName val="March_20056"/>
      <sheetName val="Budget__by_Objective6"/>
      <sheetName val="All transaction tranch trans"/>
      <sheetName val="Budget_SO3_Format_SOL_212"/>
      <sheetName val="Programme_costs12"/>
      <sheetName val="Coûts_partenaires12"/>
      <sheetName val="Coûts_expats12"/>
      <sheetName val="Coûts_staff_local12"/>
      <sheetName val="Transport_costs12"/>
      <sheetName val="Communication_running_costs12"/>
      <sheetName val="H&amp;O_rent12"/>
      <sheetName val="Other_costs12"/>
      <sheetName val="Draft_Salary_scale12"/>
      <sheetName val="March_20057"/>
      <sheetName val="Budget__by_Objective7"/>
      <sheetName val="Worksheet 1 Project budget"/>
      <sheetName val="repartition"/>
      <sheetName val="Worksheet_1_Project_budget"/>
      <sheetName val="Worksheet_1_Project_budget1"/>
      <sheetName val="Worksheet_1_Project_budget2"/>
      <sheetName val="Worksheet_1_Project_budget3"/>
      <sheetName val="Worksheet_1_Project_budget4"/>
      <sheetName val="Budget_SO3_Format_SOL_214"/>
      <sheetName val="Programme_costs14"/>
      <sheetName val="Coûts_partenaires14"/>
      <sheetName val="Coûts_expats14"/>
      <sheetName val="Coûts_staff_local14"/>
      <sheetName val="Transport_costs14"/>
      <sheetName val="Communication_running_costs14"/>
      <sheetName val="H&amp;O_rent15"/>
      <sheetName val="Other_costs14"/>
      <sheetName val="Draft_Salary_scale14"/>
      <sheetName val="Worksheet_1_Project_budget9"/>
      <sheetName val="Worksheet_1_Project_budget5"/>
      <sheetName val="Worksheet_1_Project_budget6"/>
      <sheetName val="H&amp;O_rent13"/>
      <sheetName val="Worksheet_1_Project_budget7"/>
      <sheetName val="Budget_SO3_Format_SOL_213"/>
      <sheetName val="Programme_costs13"/>
      <sheetName val="Coûts_partenaires13"/>
      <sheetName val="Coûts_expats13"/>
      <sheetName val="Coûts_staff_local13"/>
      <sheetName val="Transport_costs13"/>
      <sheetName val="Communication_running_costs13"/>
      <sheetName val="H&amp;O_rent14"/>
      <sheetName val="Other_costs13"/>
      <sheetName val="Draft_Salary_scale13"/>
      <sheetName val="Worksheet_1_Project_budget8"/>
      <sheetName val="Budget_SO3_Format_SOL_215"/>
      <sheetName val="Programme_costs15"/>
      <sheetName val="Coûts_partenaires15"/>
      <sheetName val="Coûts_expats15"/>
      <sheetName val="Coûts_staff_local15"/>
      <sheetName val="Transport_costs15"/>
      <sheetName val="Communication_running_costs15"/>
      <sheetName val="H&amp;O_rent16"/>
      <sheetName val="Other_costs15"/>
      <sheetName val="Draft_Salary_scale15"/>
      <sheetName val="Worksheet_1_Project_budget10"/>
      <sheetName val="Budget_SO3_Format_SOL_216"/>
      <sheetName val="Programme_costs16"/>
      <sheetName val="Coûts_partenaires16"/>
      <sheetName val="Coûts_expats16"/>
      <sheetName val="Coûts_staff_local16"/>
      <sheetName val="Transport_costs16"/>
      <sheetName val="Communication_running_costs16"/>
      <sheetName val="H&amp;O_rent17"/>
      <sheetName val="Other_costs16"/>
      <sheetName val="Draft_Salary_scale16"/>
      <sheetName val="Worksheet_1_Project_budget11"/>
      <sheetName val="March_20058"/>
      <sheetName val="Budget__by_Objective8"/>
      <sheetName val="All_transaction_tranch_trans"/>
      <sheetName val="definitions"/>
    </sheetNames>
    <sheetDataSet>
      <sheetData sheetId="0" refreshError="1">
        <row r="4">
          <cell r="G4">
            <v>108.054332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108.054332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>
        <row r="4">
          <cell r="G4">
            <v>108.054332</v>
          </cell>
        </row>
      </sheetData>
      <sheetData sheetId="39">
        <row r="4">
          <cell r="G4">
            <v>108.054332</v>
          </cell>
        </row>
      </sheetData>
      <sheetData sheetId="40">
        <row r="4">
          <cell r="G4">
            <v>108.054332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108.054332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4">
          <cell r="G4">
            <v>108.054332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4">
          <cell r="G4">
            <v>108.054332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>
        <row r="4">
          <cell r="G4">
            <v>108.054332</v>
          </cell>
        </row>
      </sheetData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>
        <row r="4">
          <cell r="G4">
            <v>108.054332</v>
          </cell>
        </row>
      </sheetData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>
        <row r="4">
          <cell r="G4">
            <v>108.054332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ER"/>
      <sheetName val="MALAKAL"/>
      <sheetName val="Commentaires Aurélie"/>
      <sheetName val="Check Parameters"/>
      <sheetName val="BFU"/>
      <sheetName val="TCD reallocation"/>
      <sheetName val="Reallocations"/>
      <sheetName val="TCD"/>
      <sheetName val="SAGA"/>
      <sheetName val="Expats"/>
      <sheetName val="Salary SSU 2011"/>
      <sheetName val="HR Cost Inpats Current"/>
      <sheetName val="HR Cost Inpats Frame"/>
      <sheetName val="BoQ WREXX"/>
      <sheetName val="WY PE"/>
      <sheetName val="WMC"/>
      <sheetName val="HP"/>
      <sheetName val="Rehab Compound"/>
      <sheetName val="ABX"/>
      <sheetName val="TCD ABX"/>
      <sheetName val="OFDA budget"/>
      <sheetName val="RISK FI"/>
      <sheetName val="X Lines"/>
      <sheetName val="Exchange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(blank)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A5" t="str">
            <v>ERCBX</v>
          </cell>
          <cell r="B5">
            <v>3337.3251519999999</v>
          </cell>
        </row>
        <row r="6">
          <cell r="A6" t="str">
            <v>ERLMX</v>
          </cell>
          <cell r="B6">
            <v>2654.054662</v>
          </cell>
        </row>
        <row r="7">
          <cell r="A7" t="str">
            <v>ERCMX</v>
          </cell>
          <cell r="B7">
            <v>3164.5757220000005</v>
          </cell>
        </row>
        <row r="8">
          <cell r="A8" t="str">
            <v>ERAMX</v>
          </cell>
          <cell r="B8">
            <v>2649.4707120000003</v>
          </cell>
        </row>
        <row r="9">
          <cell r="A9" t="str">
            <v>CTSMX</v>
          </cell>
          <cell r="B9">
            <v>4048.8899999999994</v>
          </cell>
        </row>
        <row r="10">
          <cell r="A10" t="str">
            <v>XFBJX</v>
          </cell>
          <cell r="B10">
            <v>119.96690600000001</v>
          </cell>
        </row>
        <row r="11">
          <cell r="A11" t="str">
            <v>CTSLX</v>
          </cell>
          <cell r="B11">
            <v>67.17</v>
          </cell>
        </row>
        <row r="12">
          <cell r="A12" t="str">
            <v>EBIXX</v>
          </cell>
          <cell r="B12">
            <v>1483.1566680000001</v>
          </cell>
        </row>
        <row r="13">
          <cell r="A13" t="str">
            <v>EBTXX</v>
          </cell>
          <cell r="B13">
            <v>3606.6387630000004</v>
          </cell>
        </row>
        <row r="14">
          <cell r="A14" t="str">
            <v>EPWLX</v>
          </cell>
          <cell r="B14">
            <v>3234.9328060000003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ronogramme draft"/>
      <sheetName val="RH 1er jan"/>
      <sheetName val="RH 1er mai"/>
      <sheetName val="Calcul benef nut 11 mois"/>
      <sheetName val="Calcul benef formations 11 mois"/>
      <sheetName val="Stock tampon médicaments"/>
      <sheetName val="NUT_PEC"/>
      <sheetName val="NUT_MOB"/>
      <sheetName val="NUT_SENSIB"/>
      <sheetName val="1 Budget"/>
      <sheetName val="Chap 11 ECHO"/>
      <sheetName val="TCD cout-result"/>
      <sheetName val="RECAP global"/>
      <sheetName val="Expats"/>
      <sheetName val="Staff_SUPPORT"/>
      <sheetName val="Staff_Nut"/>
      <sheetName val="Grille RCI 2011"/>
      <sheetName val="5.LOG direct programme"/>
      <sheetName val="5. Bureaux"/>
      <sheetName val="5. Transport"/>
      <sheetName val="5. Communication"/>
      <sheetName val="5. HA Equipements"/>
      <sheetName val="6. Hypothèses"/>
      <sheetName val="Worksheet 1 Project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B8">
            <v>655.95699999999999</v>
          </cell>
        </row>
      </sheetData>
      <sheetData sheetId="23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Shyamnagar SOL"/>
      <sheetName val="BFU Shyamnagar NGOBA BDT"/>
    </sheetNames>
    <sheetDataSet>
      <sheetData sheetId="0" refreshError="1"/>
      <sheetData sheetId="1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Planning"/>
      <sheetName val="Choix"/>
      <sheetName val="Coûts moyen mensuel"/>
      <sheetName val="Trad"/>
    </sheetNames>
    <sheetDataSet>
      <sheetData sheetId="0"/>
      <sheetData sheetId="1"/>
      <sheetData sheetId="2">
        <row r="3">
          <cell r="D3" t="str">
            <v>Référent technique Solidarités/Solidarités technical advisor</v>
          </cell>
        </row>
        <row r="4">
          <cell r="D4" t="str">
            <v>Consultant externe sous contrat Solidarités/External Consultant under a Solidarités contract</v>
          </cell>
        </row>
        <row r="5">
          <cell r="D5" t="str">
            <v>Consultant externe/External Consultant</v>
          </cell>
        </row>
        <row r="6">
          <cell r="D6" t="str">
            <v>Interne - Mission/Internal-Mission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</sheetData>
      <sheetData sheetId="3"/>
      <sheetData sheetId="4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FU 891"/>
    </sheetNames>
    <sheetDataSet>
      <sheetData sheetId="0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INTERNE Global"/>
      <sheetName val="DAH571"/>
      <sheetName val="ECHO587"/>
      <sheetName val="UNICEF"/>
      <sheetName val="CHF Road"/>
      <sheetName val="CHF WS"/>
      <sheetName val="Suivi budg"/>
      <sheetName val="VERSION_INTERNE_Global"/>
      <sheetName val="CHF_Road"/>
      <sheetName val="CHF_WS"/>
      <sheetName val="Suivi_budg"/>
      <sheetName val="Paramétrage"/>
      <sheetName val="Introduction"/>
      <sheetName val="Price"/>
      <sheetName val="VERSION_INTERNE_Global2"/>
      <sheetName val="CHF_Road2"/>
      <sheetName val="CHF_WS2"/>
      <sheetName val="Suivi_budg2"/>
      <sheetName val="VERSION_INTERNE_Global1"/>
      <sheetName val="CHF_Road1"/>
      <sheetName val="CHF_WS1"/>
      <sheetName val="Suivi_budg1"/>
      <sheetName val="VERSION_INTERNE_Global4"/>
      <sheetName val="CHF_Road4"/>
      <sheetName val="CHF_WS4"/>
      <sheetName val="Suivi_budg4"/>
      <sheetName val="VERSION_INTERNE_Global3"/>
      <sheetName val="CHF_Road3"/>
      <sheetName val="CHF_WS3"/>
      <sheetName val="Suivi_budg3"/>
      <sheetName val="VERSION_INTERNE_Global5"/>
      <sheetName val="CHF_Road5"/>
      <sheetName val="CHF_WS5"/>
      <sheetName val="Suivi_budg5"/>
      <sheetName val="VERSION_INTERNE_Global6"/>
      <sheetName val="CHF_Road6"/>
      <sheetName val="CHF_WS6"/>
      <sheetName val="Suivi_budg6"/>
      <sheetName val="VERSION_INTERNE_Global7"/>
      <sheetName val="CHF_Road7"/>
      <sheetName val="CHF_WS7"/>
      <sheetName val="Suivi_budg7"/>
    </sheetNames>
    <sheetDataSet>
      <sheetData sheetId="0" refreshError="1">
        <row r="1">
          <cell r="F1">
            <v>0.74895100000000003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F1">
            <v>0.74895100000000003</v>
          </cell>
        </row>
      </sheetData>
      <sheetData sheetId="15"/>
      <sheetData sheetId="16"/>
      <sheetData sheetId="17"/>
      <sheetData sheetId="18">
        <row r="1">
          <cell r="F1">
            <v>0.74895100000000003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F1">
            <v>0.74895100000000003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F1">
            <v>0.74895100000000003</v>
          </cell>
        </row>
      </sheetData>
      <sheetData sheetId="39"/>
      <sheetData sheetId="40"/>
      <sheetData sheetId="4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  <sheetName val="PROJECTIONS"/>
      <sheetName val="Resultats"/>
      <sheetName val="6. Hypothèses"/>
      <sheetName val="Parameters"/>
      <sheetName val="CALCUL COUT MOYEN EXPATS"/>
      <sheetName val="COUTS FONCTIONNEMENT"/>
      <sheetName val="RESSOURCES FONCTIONNEMENT"/>
      <sheetName val="COUTS VEH&amp; EQUIP"/>
      <sheetName val="RES. VEH&amp; EQUIP"/>
      <sheetName val="BUDGET GLOBAL"/>
      <sheetName val="BUDGET TRIM"/>
      <sheetName val="BUD base&amp;contrat"/>
      <sheetName val="budget par base"/>
      <sheetName val="fonctiont detaille"/>
      <sheetName val="véh&amp;eq par contrat et nature"/>
      <sheetName val="INVESTISSEMENTS"/>
      <sheetName val="FINANCT VEH&amp;EQUIP"/>
      <sheetName val="FINANCT EXPATS"/>
      <sheetName val="FINANCT STAFF LOCAL"/>
      <sheetName val="BUDGET"/>
      <sheetName val="expat140-141"/>
      <sheetName val="Worksheet 1 Project budget"/>
      <sheetName val="Cost of flights"/>
    </sheetNames>
    <sheetDataSet>
      <sheetData sheetId="0" refreshError="1">
        <row r="5">
          <cell r="B5">
            <v>3500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Settings"/>
      <sheetName val="BUDGET"/>
      <sheetName val="BUDGET revisé"/>
      <sheetName val="RECAP BUDGET"/>
      <sheetName val="SUIVI BUDGET CASH"/>
      <sheetName val="Balzac USD"/>
      <sheetName val="Balzac CDF"/>
      <sheetName val="suivi Avance"/>
      <sheetName val="TDB"/>
      <sheetName val="SIMULATIONS"/>
      <sheetName val="chart of account"/>
    </sheetNames>
    <sheetDataSet>
      <sheetData sheetId="0">
        <row r="13">
          <cell r="A13" t="str">
            <v>USD</v>
          </cell>
        </row>
      </sheetData>
      <sheetData sheetId="1">
        <row r="13">
          <cell r="A13" t="str">
            <v>USD</v>
          </cell>
        </row>
        <row r="14">
          <cell r="A14" t="str">
            <v>CDF</v>
          </cell>
        </row>
        <row r="15">
          <cell r="A15" t="str">
            <v xml:space="preserve">EURO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 support ECHO"/>
      <sheetName val="Guide catégories budgétaires"/>
      <sheetName val="Annexe 2 - RQ"/>
      <sheetName val="OVERVIEW Section 13-SF"/>
      <sheetName val="BUDGET OPTIMA 2021"/>
      <sheetName val="BUDGET  V INTERNE"/>
      <sheetName val="Budget format SOL"/>
      <sheetName val="ANNEXE LOG LIWA 2021"/>
      <sheetName val="ANNEXE LOG NDJ 2021"/>
      <sheetName val="ANNEXE COORDO 2021"/>
      <sheetName val="grille expat 2021"/>
      <sheetName val="grille nationale"/>
      <sheetName val="AMORTISSEMENT &amp; ASSURANCE VEH"/>
      <sheetName val="OVERVIEW INTERNE"/>
      <sheetName val="ANNEXE RH"/>
      <sheetName val="ANNEXE ACTIVITES"/>
      <sheetName val="ANNEXE MEDOC"/>
      <sheetName val="ANNEXE COM"/>
      <sheetName val="ANNEXE VOYAGE"/>
      <sheetName val="ANNEXE FONCT"/>
    </sheetNames>
    <sheetDataSet>
      <sheetData sheetId="0"/>
      <sheetData sheetId="1"/>
      <sheetData sheetId="2"/>
      <sheetData sheetId="3">
        <row r="23">
          <cell r="F23">
            <v>0.65792856314948178</v>
          </cell>
        </row>
      </sheetData>
      <sheetData sheetId="4"/>
      <sheetData sheetId="5">
        <row r="1">
          <cell r="D1"/>
          <cell r="O1"/>
          <cell r="Q1"/>
        </row>
        <row r="2">
          <cell r="D2"/>
          <cell r="O2"/>
          <cell r="Q2"/>
        </row>
        <row r="3">
          <cell r="D3"/>
          <cell r="O3"/>
          <cell r="Q3"/>
        </row>
        <row r="4">
          <cell r="D4"/>
          <cell r="O4"/>
          <cell r="Q4"/>
        </row>
        <row r="5">
          <cell r="D5"/>
          <cell r="O5"/>
          <cell r="Q5"/>
        </row>
        <row r="6">
          <cell r="D6">
            <v>655.95699999999999</v>
          </cell>
          <cell r="O6"/>
          <cell r="Q6"/>
        </row>
        <row r="7">
          <cell r="D7">
            <v>12</v>
          </cell>
          <cell r="O7"/>
          <cell r="Q7"/>
        </row>
        <row r="8">
          <cell r="D8">
            <v>5</v>
          </cell>
          <cell r="O8">
            <v>3348221.0197219313</v>
          </cell>
        </row>
        <row r="9">
          <cell r="D9"/>
          <cell r="O9"/>
        </row>
        <row r="10">
          <cell r="D10"/>
          <cell r="O10">
            <v>2202890.2446125424</v>
          </cell>
          <cell r="Q10">
            <v>1145330.7751093889</v>
          </cell>
        </row>
        <row r="11">
          <cell r="D11" t="str">
            <v>LIGNE BUD</v>
          </cell>
          <cell r="O11"/>
          <cell r="Q11"/>
        </row>
        <row r="12">
          <cell r="D12" t="str">
            <v>01</v>
          </cell>
          <cell r="O12">
            <v>795021.22916666663</v>
          </cell>
          <cell r="Q12">
            <v>363179.53083333332</v>
          </cell>
        </row>
        <row r="13">
          <cell r="D13" t="str">
            <v>01.00</v>
          </cell>
          <cell r="O13">
            <v>127400</v>
          </cell>
          <cell r="Q13">
            <v>102200</v>
          </cell>
        </row>
        <row r="14">
          <cell r="D14"/>
          <cell r="O14">
            <v>90900</v>
          </cell>
          <cell r="Q14">
            <v>51100</v>
          </cell>
        </row>
        <row r="15">
          <cell r="D15" t="str">
            <v>RHCO02</v>
          </cell>
          <cell r="O15">
            <v>14500</v>
          </cell>
          <cell r="Q15">
            <v>20300</v>
          </cell>
          <cell r="AF15">
            <v>34800</v>
          </cell>
        </row>
        <row r="16">
          <cell r="D16" t="str">
            <v>RHPE01</v>
          </cell>
          <cell r="O16">
            <v>22000</v>
          </cell>
          <cell r="Q16">
            <v>30800</v>
          </cell>
          <cell r="AF16">
            <v>52800</v>
          </cell>
        </row>
        <row r="17">
          <cell r="D17" t="str">
            <v>RHPE02</v>
          </cell>
          <cell r="O17">
            <v>38400</v>
          </cell>
          <cell r="Q17">
            <v>0</v>
          </cell>
        </row>
        <row r="18">
          <cell r="D18" t="str">
            <v>RHPE03</v>
          </cell>
          <cell r="O18">
            <v>0</v>
          </cell>
          <cell r="Q18">
            <v>0</v>
          </cell>
        </row>
        <row r="19">
          <cell r="D19" t="str">
            <v>RHPE05</v>
          </cell>
          <cell r="O19">
            <v>16000</v>
          </cell>
          <cell r="Q19">
            <v>0</v>
          </cell>
          <cell r="AF19">
            <v>16000</v>
          </cell>
        </row>
        <row r="20">
          <cell r="D20" t="str">
            <v>RHPE06</v>
          </cell>
          <cell r="O20">
            <v>0</v>
          </cell>
          <cell r="Q20">
            <v>0</v>
          </cell>
        </row>
        <row r="21">
          <cell r="D21" t="str">
            <v>RHPE07</v>
          </cell>
          <cell r="O21">
            <v>0</v>
          </cell>
          <cell r="Q21">
            <v>0</v>
          </cell>
        </row>
        <row r="22">
          <cell r="D22"/>
          <cell r="O22">
            <v>0</v>
          </cell>
          <cell r="Q22">
            <v>0</v>
          </cell>
        </row>
        <row r="23">
          <cell r="D23" t="str">
            <v>RHCO02</v>
          </cell>
          <cell r="O23">
            <v>14500</v>
          </cell>
          <cell r="Q23">
            <v>20300</v>
          </cell>
          <cell r="AF23">
            <v>34800</v>
          </cell>
        </row>
        <row r="24">
          <cell r="D24" t="str">
            <v>RHPE01</v>
          </cell>
          <cell r="O24">
            <v>22000</v>
          </cell>
          <cell r="Q24">
            <v>30800</v>
          </cell>
          <cell r="AF24">
            <v>52800</v>
          </cell>
        </row>
        <row r="25">
          <cell r="D25" t="str">
            <v>RHPE02</v>
          </cell>
          <cell r="O25">
            <v>0</v>
          </cell>
          <cell r="Q25">
            <v>0</v>
          </cell>
        </row>
        <row r="26">
          <cell r="D26" t="str">
            <v>RHPE03</v>
          </cell>
          <cell r="O26">
            <v>0</v>
          </cell>
          <cell r="Q26">
            <v>0</v>
          </cell>
        </row>
        <row r="27">
          <cell r="D27" t="str">
            <v>RHPE05</v>
          </cell>
          <cell r="O27">
            <v>0</v>
          </cell>
          <cell r="Q27">
            <v>0</v>
          </cell>
        </row>
        <row r="28">
          <cell r="D28" t="str">
            <v>RHPE06</v>
          </cell>
          <cell r="O28">
            <v>0</v>
          </cell>
          <cell r="Q28">
            <v>0</v>
          </cell>
        </row>
        <row r="29">
          <cell r="D29" t="str">
            <v>RHPE07</v>
          </cell>
          <cell r="O29">
            <v>0</v>
          </cell>
          <cell r="Q29">
            <v>0</v>
          </cell>
        </row>
        <row r="30">
          <cell r="D30" t="str">
            <v>01.01</v>
          </cell>
          <cell r="O30">
            <v>85086.060000000012</v>
          </cell>
          <cell r="Q30">
            <v>91446.61</v>
          </cell>
        </row>
        <row r="31">
          <cell r="D31"/>
          <cell r="O31">
            <v>52861.37000000001</v>
          </cell>
          <cell r="Q31">
            <v>7964.77</v>
          </cell>
        </row>
        <row r="32">
          <cell r="D32"/>
          <cell r="O32">
            <v>15672.630000000001</v>
          </cell>
          <cell r="Q32">
            <v>0</v>
          </cell>
        </row>
        <row r="33">
          <cell r="D33" t="str">
            <v>RHNA01</v>
          </cell>
          <cell r="O33">
            <v>0</v>
          </cell>
          <cell r="Q33">
            <v>0</v>
          </cell>
        </row>
        <row r="34">
          <cell r="D34" t="str">
            <v>RHNA01</v>
          </cell>
          <cell r="O34">
            <v>0</v>
          </cell>
          <cell r="Q34">
            <v>0</v>
          </cell>
          <cell r="AF34">
            <v>0</v>
          </cell>
        </row>
        <row r="35">
          <cell r="D35" t="str">
            <v>RHNA01</v>
          </cell>
          <cell r="O35">
            <v>5732.52</v>
          </cell>
          <cell r="Q35">
            <v>0</v>
          </cell>
          <cell r="AF35">
            <v>5732.52</v>
          </cell>
        </row>
        <row r="36">
          <cell r="D36" t="str">
            <v>RHNA01</v>
          </cell>
          <cell r="O36">
            <v>5732.52</v>
          </cell>
          <cell r="Q36">
            <v>0</v>
          </cell>
          <cell r="AF36">
            <v>5732.52</v>
          </cell>
        </row>
        <row r="37">
          <cell r="D37" t="str">
            <v>RHNA01</v>
          </cell>
          <cell r="O37">
            <v>4207.59</v>
          </cell>
          <cell r="Q37">
            <v>0</v>
          </cell>
          <cell r="AF37">
            <v>4207.59</v>
          </cell>
        </row>
        <row r="38">
          <cell r="D38"/>
          <cell r="O38">
            <v>29223.97</v>
          </cell>
          <cell r="Q38">
            <v>0</v>
          </cell>
        </row>
        <row r="39">
          <cell r="D39" t="str">
            <v>RHNA01</v>
          </cell>
          <cell r="O39">
            <v>7964.77</v>
          </cell>
          <cell r="Q39">
            <v>7964.77</v>
          </cell>
          <cell r="AF39">
            <v>15929.54</v>
          </cell>
        </row>
        <row r="40">
          <cell r="D40" t="str">
            <v>RHNA01</v>
          </cell>
          <cell r="O40">
            <v>5732.52</v>
          </cell>
          <cell r="Q40">
            <v>0</v>
          </cell>
          <cell r="AF40">
            <v>5732.52</v>
          </cell>
        </row>
        <row r="41">
          <cell r="D41" t="str">
            <v>RHNA01</v>
          </cell>
          <cell r="O41">
            <v>15929.54</v>
          </cell>
          <cell r="Q41">
            <v>0</v>
          </cell>
          <cell r="AF41">
            <v>15929.54</v>
          </cell>
        </row>
        <row r="42">
          <cell r="D42" t="str">
            <v>RHNA01</v>
          </cell>
          <cell r="O42">
            <v>5732.52</v>
          </cell>
          <cell r="Q42">
            <v>0</v>
          </cell>
          <cell r="AF42">
            <v>5732.52</v>
          </cell>
        </row>
        <row r="43">
          <cell r="D43" t="str">
            <v>RHNA01</v>
          </cell>
          <cell r="O43">
            <v>1829.39</v>
          </cell>
          <cell r="Q43">
            <v>0</v>
          </cell>
          <cell r="AF43">
            <v>1829.39</v>
          </cell>
        </row>
        <row r="44">
          <cell r="D44"/>
          <cell r="O44">
            <v>0</v>
          </cell>
          <cell r="Q44">
            <v>83481.84</v>
          </cell>
        </row>
        <row r="45">
          <cell r="D45"/>
          <cell r="O45">
            <v>0</v>
          </cell>
          <cell r="Q45">
            <v>4681.03</v>
          </cell>
        </row>
        <row r="46">
          <cell r="D46" t="str">
            <v>RHNA02</v>
          </cell>
          <cell r="O46">
            <v>0</v>
          </cell>
          <cell r="Q46">
            <v>15929.54</v>
          </cell>
          <cell r="AF46">
            <v>15929.54</v>
          </cell>
        </row>
        <row r="47">
          <cell r="D47" t="str">
            <v>RHNA02</v>
          </cell>
          <cell r="O47">
            <v>0</v>
          </cell>
          <cell r="Q47">
            <v>52129.71</v>
          </cell>
          <cell r="AF47">
            <v>52129.71</v>
          </cell>
        </row>
        <row r="48">
          <cell r="D48" t="str">
            <v>RHNA02</v>
          </cell>
          <cell r="O48">
            <v>0</v>
          </cell>
          <cell r="Q48">
            <v>8056.170000000001</v>
          </cell>
          <cell r="AF48">
            <v>8056.170000000001</v>
          </cell>
        </row>
        <row r="49">
          <cell r="D49" t="str">
            <v>RHNA02</v>
          </cell>
          <cell r="O49">
            <v>0</v>
          </cell>
          <cell r="Q49">
            <v>2685.39</v>
          </cell>
          <cell r="AF49">
            <v>2685.39</v>
          </cell>
        </row>
        <row r="50">
          <cell r="D50" t="str">
            <v>RHNA02</v>
          </cell>
          <cell r="O50">
            <v>0</v>
          </cell>
          <cell r="Q50">
            <v>0</v>
          </cell>
        </row>
        <row r="51">
          <cell r="D51" t="str">
            <v>RHNA02</v>
          </cell>
          <cell r="O51">
            <v>0</v>
          </cell>
          <cell r="Q51">
            <v>0</v>
          </cell>
        </row>
        <row r="52">
          <cell r="D52" t="str">
            <v>RHNA02</v>
          </cell>
          <cell r="O52">
            <v>0</v>
          </cell>
          <cell r="Q52">
            <v>4681.03</v>
          </cell>
          <cell r="AF52">
            <v>4681.03</v>
          </cell>
        </row>
        <row r="53">
          <cell r="D53"/>
          <cell r="O53">
            <v>0</v>
          </cell>
          <cell r="Q53">
            <v>0</v>
          </cell>
        </row>
        <row r="54">
          <cell r="D54" t="str">
            <v>RHNA02</v>
          </cell>
          <cell r="O54">
            <v>0</v>
          </cell>
          <cell r="Q54">
            <v>0</v>
          </cell>
        </row>
        <row r="55">
          <cell r="D55" t="str">
            <v>RHNA02</v>
          </cell>
          <cell r="O55">
            <v>0</v>
          </cell>
          <cell r="Q55">
            <v>0</v>
          </cell>
        </row>
        <row r="56">
          <cell r="D56" t="str">
            <v>RHNA02</v>
          </cell>
          <cell r="O56">
            <v>0</v>
          </cell>
          <cell r="Q56">
            <v>0</v>
          </cell>
        </row>
        <row r="57">
          <cell r="D57" t="str">
            <v>RHNA02</v>
          </cell>
          <cell r="O57">
            <v>0</v>
          </cell>
          <cell r="Q57">
            <v>0</v>
          </cell>
        </row>
        <row r="58">
          <cell r="D58"/>
          <cell r="O58">
            <v>32224.690000000002</v>
          </cell>
          <cell r="Q58">
            <v>0</v>
          </cell>
        </row>
        <row r="59">
          <cell r="D59"/>
          <cell r="O59">
            <v>8056.170000000001</v>
          </cell>
          <cell r="Q59">
            <v>0</v>
          </cell>
        </row>
        <row r="60">
          <cell r="D60" t="str">
            <v>RHNA04</v>
          </cell>
          <cell r="O60">
            <v>8056.170000000001</v>
          </cell>
          <cell r="Q60">
            <v>0</v>
          </cell>
          <cell r="AF60">
            <v>8056.170000000001</v>
          </cell>
        </row>
        <row r="61">
          <cell r="D61" t="str">
            <v>RHNA04</v>
          </cell>
          <cell r="O61">
            <v>0</v>
          </cell>
          <cell r="Q61">
            <v>0</v>
          </cell>
        </row>
        <row r="62">
          <cell r="D62"/>
          <cell r="O62">
            <v>24168.52</v>
          </cell>
          <cell r="Q62">
            <v>0</v>
          </cell>
        </row>
        <row r="63">
          <cell r="D63" t="str">
            <v>RHNA04</v>
          </cell>
          <cell r="O63">
            <v>24168.52</v>
          </cell>
          <cell r="Q63">
            <v>0</v>
          </cell>
          <cell r="AF63">
            <v>24168.52</v>
          </cell>
        </row>
        <row r="64">
          <cell r="D64" t="str">
            <v>RHNA04</v>
          </cell>
          <cell r="O64">
            <v>0</v>
          </cell>
          <cell r="Q64">
            <v>0</v>
          </cell>
        </row>
        <row r="65">
          <cell r="D65" t="str">
            <v>RHNA04</v>
          </cell>
          <cell r="O65">
            <v>0</v>
          </cell>
          <cell r="Q65">
            <v>0</v>
          </cell>
        </row>
        <row r="66">
          <cell r="D66" t="str">
            <v>RHNA04</v>
          </cell>
          <cell r="O66">
            <v>0</v>
          </cell>
          <cell r="Q66">
            <v>0</v>
          </cell>
        </row>
        <row r="67">
          <cell r="D67" t="str">
            <v>RHNA04</v>
          </cell>
          <cell r="O67">
            <v>0</v>
          </cell>
          <cell r="Q67">
            <v>0</v>
          </cell>
        </row>
        <row r="68">
          <cell r="D68" t="str">
            <v>01.02</v>
          </cell>
          <cell r="O68">
            <v>114973.57916666668</v>
          </cell>
          <cell r="Q68">
            <v>78246.450833333321</v>
          </cell>
        </row>
        <row r="69">
          <cell r="D69"/>
          <cell r="O69">
            <v>48358.679166666661</v>
          </cell>
          <cell r="Q69">
            <v>67702.150833333319</v>
          </cell>
        </row>
        <row r="70">
          <cell r="D70" t="str">
            <v>RHPE02</v>
          </cell>
          <cell r="O70">
            <v>0</v>
          </cell>
          <cell r="Q70">
            <v>0</v>
          </cell>
        </row>
        <row r="71">
          <cell r="D71" t="str">
            <v>RHNA06</v>
          </cell>
          <cell r="O71">
            <v>5430.1791666666668</v>
          </cell>
          <cell r="Q71">
            <v>7602.2508333333344</v>
          </cell>
          <cell r="AF71">
            <v>13032.43</v>
          </cell>
        </row>
        <row r="72">
          <cell r="D72" t="str">
            <v>RHNA06</v>
          </cell>
          <cell r="O72">
            <v>3356.7374999999997</v>
          </cell>
          <cell r="Q72">
            <v>4699.4324999999999</v>
          </cell>
          <cell r="AF72">
            <v>8056.17</v>
          </cell>
        </row>
        <row r="73">
          <cell r="D73" t="str">
            <v>RHNA07</v>
          </cell>
          <cell r="O73">
            <v>0</v>
          </cell>
          <cell r="Q73">
            <v>0</v>
          </cell>
        </row>
        <row r="74">
          <cell r="D74" t="str">
            <v>RHNA07</v>
          </cell>
          <cell r="O74">
            <v>3356.7374999999997</v>
          </cell>
          <cell r="Q74">
            <v>4699.4324999999999</v>
          </cell>
          <cell r="AF74">
            <v>8056.17</v>
          </cell>
        </row>
        <row r="75">
          <cell r="D75" t="str">
            <v>RHNA07</v>
          </cell>
          <cell r="O75">
            <v>0</v>
          </cell>
          <cell r="Q75">
            <v>0</v>
          </cell>
        </row>
        <row r="76">
          <cell r="D76" t="str">
            <v>RHNA07</v>
          </cell>
          <cell r="O76">
            <v>19504.295833333334</v>
          </cell>
          <cell r="Q76">
            <v>27306.014166666664</v>
          </cell>
          <cell r="AF76">
            <v>46810.31</v>
          </cell>
        </row>
        <row r="77">
          <cell r="D77" t="str">
            <v>RHNA08</v>
          </cell>
          <cell r="O77">
            <v>9260.9958333333325</v>
          </cell>
          <cell r="Q77">
            <v>12965.394166666665</v>
          </cell>
          <cell r="AF77">
            <v>22226.39</v>
          </cell>
        </row>
        <row r="78">
          <cell r="D78" t="str">
            <v>RHNA08</v>
          </cell>
          <cell r="O78">
            <v>1323</v>
          </cell>
          <cell r="Q78">
            <v>1852.1999999999998</v>
          </cell>
          <cell r="AF78">
            <v>3175.2</v>
          </cell>
        </row>
        <row r="79">
          <cell r="D79" t="str">
            <v>RHNA08</v>
          </cell>
          <cell r="O79">
            <v>1463.6291666666666</v>
          </cell>
          <cell r="Q79">
            <v>2049.0808333333334</v>
          </cell>
          <cell r="AF79">
            <v>3512.71</v>
          </cell>
        </row>
        <row r="80">
          <cell r="D80" t="str">
            <v>RHNA07</v>
          </cell>
          <cell r="O80">
            <v>3900.8583333333331</v>
          </cell>
          <cell r="Q80">
            <v>5461.2016666666668</v>
          </cell>
          <cell r="AF80">
            <v>9362.06</v>
          </cell>
        </row>
        <row r="81">
          <cell r="D81" t="str">
            <v>RHNA08</v>
          </cell>
          <cell r="O81">
            <v>762.24583333333339</v>
          </cell>
          <cell r="Q81">
            <v>1067.1441666666667</v>
          </cell>
          <cell r="AF81">
            <v>1829.39</v>
          </cell>
        </row>
        <row r="82">
          <cell r="D82"/>
          <cell r="O82">
            <v>66614.899999999994</v>
          </cell>
          <cell r="Q82">
            <v>10544.300000000001</v>
          </cell>
        </row>
        <row r="83">
          <cell r="D83" t="str">
            <v>RHNA06</v>
          </cell>
          <cell r="O83">
            <v>6516.2150000000001</v>
          </cell>
          <cell r="Q83">
            <v>6516.2150000000001</v>
          </cell>
          <cell r="AF83">
            <v>13032.43</v>
          </cell>
        </row>
        <row r="84">
          <cell r="D84" t="str">
            <v>RHNA06</v>
          </cell>
          <cell r="O84">
            <v>4028.0850000000005</v>
          </cell>
          <cell r="Q84">
            <v>4028.0850000000005</v>
          </cell>
          <cell r="AF84">
            <v>8056.170000000001</v>
          </cell>
        </row>
        <row r="85">
          <cell r="D85" t="str">
            <v>RHNA07</v>
          </cell>
          <cell r="O85">
            <v>0</v>
          </cell>
          <cell r="Q85">
            <v>0</v>
          </cell>
          <cell r="AF85">
            <v>0</v>
          </cell>
        </row>
        <row r="86">
          <cell r="D86" t="str">
            <v>RHNA07</v>
          </cell>
          <cell r="O86">
            <v>8056.170000000001</v>
          </cell>
          <cell r="Q86">
            <v>0</v>
          </cell>
          <cell r="AF86">
            <v>8056.170000000001</v>
          </cell>
        </row>
        <row r="87">
          <cell r="D87" t="str">
            <v>RHNA07</v>
          </cell>
          <cell r="O87">
            <v>0</v>
          </cell>
          <cell r="Q87">
            <v>0</v>
          </cell>
          <cell r="AF87">
            <v>0</v>
          </cell>
        </row>
        <row r="88">
          <cell r="D88" t="str">
            <v>RHNA07</v>
          </cell>
          <cell r="O88">
            <v>14043.090000000002</v>
          </cell>
          <cell r="Q88">
            <v>0</v>
          </cell>
          <cell r="AF88">
            <v>14043.090000000002</v>
          </cell>
        </row>
        <row r="89">
          <cell r="D89" t="str">
            <v>RHNA08</v>
          </cell>
          <cell r="O89">
            <v>15875.99</v>
          </cell>
          <cell r="Q89">
            <v>0</v>
          </cell>
          <cell r="AF89">
            <v>15875.99</v>
          </cell>
        </row>
        <row r="90">
          <cell r="D90" t="str">
            <v>RHNA08</v>
          </cell>
          <cell r="O90">
            <v>3175.1999999999994</v>
          </cell>
          <cell r="Q90">
            <v>0</v>
          </cell>
          <cell r="AF90">
            <v>3175.1999999999994</v>
          </cell>
        </row>
        <row r="91">
          <cell r="D91" t="str">
            <v>RHNA08</v>
          </cell>
          <cell r="O91">
            <v>3512.7100000000005</v>
          </cell>
          <cell r="Q91">
            <v>0</v>
          </cell>
          <cell r="AF91">
            <v>3512.7100000000005</v>
          </cell>
        </row>
        <row r="92">
          <cell r="D92" t="str">
            <v>RHNA08</v>
          </cell>
          <cell r="O92">
            <v>914.69</v>
          </cell>
          <cell r="Q92">
            <v>0</v>
          </cell>
          <cell r="AF92">
            <v>914.69</v>
          </cell>
        </row>
        <row r="93">
          <cell r="D93" t="str">
            <v>RHNA08</v>
          </cell>
          <cell r="O93">
            <v>3175.1999999999994</v>
          </cell>
          <cell r="Q93">
            <v>0</v>
          </cell>
          <cell r="AF93">
            <v>3175.1999999999994</v>
          </cell>
        </row>
        <row r="94">
          <cell r="D94" t="str">
            <v>RHNA08</v>
          </cell>
          <cell r="O94">
            <v>7317.55</v>
          </cell>
          <cell r="Q94">
            <v>0</v>
          </cell>
          <cell r="AF94">
            <v>7317.55</v>
          </cell>
        </row>
        <row r="95">
          <cell r="D95" t="str">
            <v>01.03</v>
          </cell>
          <cell r="O95">
            <v>467561.59</v>
          </cell>
          <cell r="Q95">
            <v>91286.470000000016</v>
          </cell>
        </row>
        <row r="96">
          <cell r="D96"/>
          <cell r="O96"/>
          <cell r="Q96"/>
        </row>
        <row r="97">
          <cell r="D97"/>
          <cell r="O97">
            <v>0</v>
          </cell>
          <cell r="Q97">
            <v>88999.720000000016</v>
          </cell>
        </row>
        <row r="98">
          <cell r="D98" t="str">
            <v>RHPR02</v>
          </cell>
          <cell r="O98">
            <v>0</v>
          </cell>
          <cell r="Q98">
            <v>0</v>
          </cell>
        </row>
        <row r="99">
          <cell r="D99" t="str">
            <v>RHPR02</v>
          </cell>
          <cell r="O99">
            <v>0</v>
          </cell>
          <cell r="Q99">
            <v>41161.230000000003</v>
          </cell>
          <cell r="AF99">
            <v>41161.230000000003</v>
          </cell>
        </row>
        <row r="100">
          <cell r="D100" t="str">
            <v>RHPR02</v>
          </cell>
          <cell r="O100">
            <v>0</v>
          </cell>
          <cell r="Q100">
            <v>1372.04</v>
          </cell>
          <cell r="AF100">
            <v>1372.04</v>
          </cell>
        </row>
        <row r="101">
          <cell r="D101" t="str">
            <v>RHPR02</v>
          </cell>
          <cell r="O101">
            <v>0</v>
          </cell>
          <cell r="Q101">
            <v>25611.430000000004</v>
          </cell>
          <cell r="AF101">
            <v>25611.430000000004</v>
          </cell>
        </row>
        <row r="102">
          <cell r="D102" t="str">
            <v>RHPR02</v>
          </cell>
          <cell r="O102">
            <v>0</v>
          </cell>
          <cell r="Q102">
            <v>914.69</v>
          </cell>
          <cell r="AF102">
            <v>914.69</v>
          </cell>
        </row>
        <row r="103">
          <cell r="D103" t="str">
            <v>RHPR02</v>
          </cell>
          <cell r="O103">
            <v>0</v>
          </cell>
          <cell r="Q103">
            <v>10976.33</v>
          </cell>
          <cell r="AF103">
            <v>10976.33</v>
          </cell>
        </row>
        <row r="104">
          <cell r="D104" t="str">
            <v>RHPR02</v>
          </cell>
          <cell r="O104">
            <v>0</v>
          </cell>
          <cell r="Q104">
            <v>0</v>
          </cell>
        </row>
        <row r="105">
          <cell r="D105" t="str">
            <v>RHPR02</v>
          </cell>
          <cell r="O105">
            <v>0</v>
          </cell>
          <cell r="Q105">
            <v>2561.14</v>
          </cell>
          <cell r="AF105">
            <v>2561.14</v>
          </cell>
        </row>
        <row r="106">
          <cell r="D106" t="str">
            <v>RHPR02</v>
          </cell>
          <cell r="O106">
            <v>0</v>
          </cell>
          <cell r="Q106">
            <v>6402.86</v>
          </cell>
          <cell r="AF106">
            <v>6402.86</v>
          </cell>
        </row>
        <row r="107">
          <cell r="D107"/>
          <cell r="O107">
            <v>93664.69</v>
          </cell>
          <cell r="Q107">
            <v>0</v>
          </cell>
        </row>
        <row r="108">
          <cell r="D108" t="str">
            <v>RHPR02</v>
          </cell>
          <cell r="O108">
            <v>43905.32</v>
          </cell>
          <cell r="Q108">
            <v>0</v>
          </cell>
          <cell r="AF108">
            <v>43905.32</v>
          </cell>
        </row>
        <row r="109">
          <cell r="D109" t="str">
            <v>RHPR02</v>
          </cell>
          <cell r="O109">
            <v>3658.78</v>
          </cell>
          <cell r="Q109">
            <v>0</v>
          </cell>
          <cell r="AF109">
            <v>3658.78</v>
          </cell>
        </row>
        <row r="110">
          <cell r="D110" t="str">
            <v>RHPR02</v>
          </cell>
          <cell r="O110">
            <v>29270.210000000003</v>
          </cell>
          <cell r="Q110">
            <v>0</v>
          </cell>
          <cell r="AF110">
            <v>29270.210000000003</v>
          </cell>
        </row>
        <row r="111">
          <cell r="D111" t="str">
            <v>RHPR02</v>
          </cell>
          <cell r="O111">
            <v>13171.6</v>
          </cell>
          <cell r="Q111">
            <v>0</v>
          </cell>
          <cell r="AF111">
            <v>13171.6</v>
          </cell>
        </row>
        <row r="112">
          <cell r="D112" t="str">
            <v>RHPR02</v>
          </cell>
          <cell r="O112">
            <v>3658.78</v>
          </cell>
          <cell r="Q112">
            <v>0</v>
          </cell>
          <cell r="AF112">
            <v>3658.78</v>
          </cell>
        </row>
        <row r="113">
          <cell r="D113" t="str">
            <v>RHPR02</v>
          </cell>
          <cell r="O113">
            <v>0</v>
          </cell>
          <cell r="Q113">
            <v>0</v>
          </cell>
        </row>
        <row r="114">
          <cell r="D114"/>
          <cell r="O114"/>
          <cell r="Q114"/>
        </row>
        <row r="115">
          <cell r="D115"/>
          <cell r="O115">
            <v>37289.46</v>
          </cell>
          <cell r="Q115">
            <v>2286.75</v>
          </cell>
        </row>
        <row r="116">
          <cell r="D116" t="str">
            <v>RHPR04</v>
          </cell>
          <cell r="O116">
            <v>0</v>
          </cell>
          <cell r="Q116">
            <v>0</v>
          </cell>
        </row>
        <row r="117">
          <cell r="D117" t="str">
            <v>RHPR04</v>
          </cell>
          <cell r="O117">
            <v>0</v>
          </cell>
          <cell r="Q117">
            <v>762.25</v>
          </cell>
          <cell r="AF117">
            <v>762.25</v>
          </cell>
        </row>
        <row r="118">
          <cell r="D118" t="str">
            <v>RHPR04</v>
          </cell>
          <cell r="O118">
            <v>0</v>
          </cell>
          <cell r="Q118">
            <v>762.25</v>
          </cell>
          <cell r="AF118">
            <v>762.25</v>
          </cell>
        </row>
        <row r="119">
          <cell r="D119" t="str">
            <v>RHPR04</v>
          </cell>
          <cell r="O119">
            <v>0</v>
          </cell>
          <cell r="Q119">
            <v>762.25</v>
          </cell>
          <cell r="AF119">
            <v>762.25</v>
          </cell>
        </row>
        <row r="120">
          <cell r="D120" t="str">
            <v>RHPR04</v>
          </cell>
          <cell r="O120">
            <v>0</v>
          </cell>
          <cell r="Q120">
            <v>0</v>
          </cell>
        </row>
        <row r="121">
          <cell r="D121" t="str">
            <v>RHPR04</v>
          </cell>
          <cell r="O121">
            <v>0</v>
          </cell>
          <cell r="Q121">
            <v>0</v>
          </cell>
        </row>
        <row r="122">
          <cell r="D122" t="str">
            <v>RHPR04</v>
          </cell>
          <cell r="O122">
            <v>16464.490000000002</v>
          </cell>
          <cell r="Q122">
            <v>0</v>
          </cell>
          <cell r="AF122">
            <v>16464.490000000002</v>
          </cell>
        </row>
        <row r="123">
          <cell r="D123" t="str">
            <v>RHPR04</v>
          </cell>
          <cell r="O123">
            <v>10976.33</v>
          </cell>
          <cell r="Q123">
            <v>0</v>
          </cell>
          <cell r="AF123">
            <v>10976.33</v>
          </cell>
        </row>
        <row r="124">
          <cell r="D124" t="str">
            <v>RHPR04</v>
          </cell>
          <cell r="O124">
            <v>5732.52</v>
          </cell>
          <cell r="Q124">
            <v>0</v>
          </cell>
          <cell r="AF124">
            <v>5732.52</v>
          </cell>
        </row>
        <row r="125">
          <cell r="D125" t="str">
            <v>RHPR04</v>
          </cell>
          <cell r="O125">
            <v>2744.08</v>
          </cell>
          <cell r="Q125">
            <v>0</v>
          </cell>
          <cell r="AF125">
            <v>2744.08</v>
          </cell>
        </row>
        <row r="126">
          <cell r="D126" t="str">
            <v>RHPR04</v>
          </cell>
          <cell r="O126">
            <v>1372.04</v>
          </cell>
          <cell r="Q126">
            <v>0</v>
          </cell>
          <cell r="AF126">
            <v>1372.04</v>
          </cell>
        </row>
        <row r="127">
          <cell r="D127"/>
          <cell r="O127">
            <v>336607.44</v>
          </cell>
          <cell r="Q127">
            <v>0</v>
          </cell>
        </row>
        <row r="128">
          <cell r="D128" t="str">
            <v>RHPR04</v>
          </cell>
          <cell r="O128">
            <v>0</v>
          </cell>
          <cell r="Q128">
            <v>0</v>
          </cell>
        </row>
        <row r="129">
          <cell r="D129" t="str">
            <v>RHPR04</v>
          </cell>
          <cell r="O129">
            <v>0</v>
          </cell>
          <cell r="Q129">
            <v>0</v>
          </cell>
        </row>
        <row r="130">
          <cell r="D130" t="str">
            <v>RHPR04</v>
          </cell>
          <cell r="O130">
            <v>0</v>
          </cell>
          <cell r="Q130">
            <v>0</v>
          </cell>
        </row>
        <row r="131">
          <cell r="D131" t="str">
            <v>RHPR04</v>
          </cell>
          <cell r="O131">
            <v>0</v>
          </cell>
          <cell r="Q131">
            <v>0</v>
          </cell>
        </row>
        <row r="132">
          <cell r="D132" t="str">
            <v>RHPR04</v>
          </cell>
          <cell r="O132">
            <v>0</v>
          </cell>
          <cell r="Q132">
            <v>0</v>
          </cell>
        </row>
        <row r="133">
          <cell r="D133" t="str">
            <v>RHPR04</v>
          </cell>
          <cell r="O133">
            <v>0</v>
          </cell>
          <cell r="Q133">
            <v>0</v>
          </cell>
        </row>
        <row r="134">
          <cell r="D134" t="str">
            <v>RHPR04</v>
          </cell>
          <cell r="O134">
            <v>175621.27</v>
          </cell>
          <cell r="Q134">
            <v>0</v>
          </cell>
          <cell r="AF134">
            <v>175621.27</v>
          </cell>
        </row>
        <row r="135">
          <cell r="D135" t="str">
            <v>RHPR04</v>
          </cell>
          <cell r="O135">
            <v>117080.85000000002</v>
          </cell>
          <cell r="Q135">
            <v>0</v>
          </cell>
          <cell r="AF135">
            <v>117080.85000000002</v>
          </cell>
        </row>
        <row r="136">
          <cell r="D136" t="str">
            <v>RHPR04</v>
          </cell>
          <cell r="O136">
            <v>0</v>
          </cell>
          <cell r="Q136">
            <v>0</v>
          </cell>
        </row>
        <row r="137">
          <cell r="D137" t="str">
            <v>RHPR04</v>
          </cell>
          <cell r="O137">
            <v>0</v>
          </cell>
          <cell r="Q137">
            <v>0</v>
          </cell>
        </row>
        <row r="138">
          <cell r="D138" t="str">
            <v>RHPR04</v>
          </cell>
          <cell r="O138">
            <v>29270.210000000003</v>
          </cell>
          <cell r="Q138">
            <v>0</v>
          </cell>
          <cell r="AF138">
            <v>29270.210000000003</v>
          </cell>
        </row>
        <row r="139">
          <cell r="D139" t="str">
            <v>RHPR04</v>
          </cell>
          <cell r="O139">
            <v>14635.11</v>
          </cell>
          <cell r="Q139">
            <v>0</v>
          </cell>
          <cell r="AF139">
            <v>14635.11</v>
          </cell>
        </row>
        <row r="140">
          <cell r="D140" t="str">
            <v>02</v>
          </cell>
          <cell r="O140">
            <v>286326.94583333324</v>
          </cell>
          <cell r="Q140">
            <v>305567.21416666656</v>
          </cell>
        </row>
        <row r="141">
          <cell r="D141" t="str">
            <v>02.00</v>
          </cell>
          <cell r="O141">
            <v>181150</v>
          </cell>
          <cell r="Q141">
            <v>162610</v>
          </cell>
        </row>
        <row r="142">
          <cell r="D142" t="str">
            <v>RHCO01</v>
          </cell>
          <cell r="O142">
            <v>29000</v>
          </cell>
          <cell r="Q142">
            <v>40600</v>
          </cell>
        </row>
        <row r="143">
          <cell r="D143" t="str">
            <v>RHCO03</v>
          </cell>
          <cell r="O143">
            <v>22000</v>
          </cell>
          <cell r="Q143">
            <v>30800</v>
          </cell>
        </row>
        <row r="144">
          <cell r="D144" t="str">
            <v>RHCO04</v>
          </cell>
          <cell r="O144">
            <v>22000</v>
          </cell>
          <cell r="Q144">
            <v>30800</v>
          </cell>
        </row>
        <row r="145">
          <cell r="D145" t="str">
            <v>RHCO05</v>
          </cell>
          <cell r="O145">
            <v>22000</v>
          </cell>
          <cell r="Q145">
            <v>30800</v>
          </cell>
        </row>
        <row r="146">
          <cell r="D146" t="str">
            <v>RHCO06</v>
          </cell>
          <cell r="O146">
            <v>21150</v>
          </cell>
          <cell r="Q146">
            <v>29610</v>
          </cell>
        </row>
        <row r="147">
          <cell r="D147" t="str">
            <v>RHCO7</v>
          </cell>
          <cell r="O147">
            <v>0</v>
          </cell>
          <cell r="Q147">
            <v>0</v>
          </cell>
        </row>
        <row r="148">
          <cell r="D148" t="str">
            <v>RHCO13</v>
          </cell>
          <cell r="O148">
            <v>60000</v>
          </cell>
          <cell r="Q148">
            <v>0</v>
          </cell>
          <cell r="AF148">
            <v>60000</v>
          </cell>
        </row>
        <row r="149">
          <cell r="D149" t="str">
            <v>RHCO12</v>
          </cell>
          <cell r="O149">
            <v>0</v>
          </cell>
          <cell r="Q149">
            <v>0</v>
          </cell>
        </row>
        <row r="150">
          <cell r="D150" t="str">
            <v>RHCO12</v>
          </cell>
          <cell r="O150">
            <v>0</v>
          </cell>
          <cell r="Q150">
            <v>0</v>
          </cell>
        </row>
        <row r="151">
          <cell r="D151" t="str">
            <v>RHCO11</v>
          </cell>
          <cell r="O151">
            <v>5000</v>
          </cell>
          <cell r="Q151">
            <v>0</v>
          </cell>
        </row>
        <row r="152">
          <cell r="D152" t="str">
            <v>02.01</v>
          </cell>
          <cell r="O152">
            <v>105176.94583333335</v>
          </cell>
          <cell r="Q152">
            <v>142957.21416666667</v>
          </cell>
        </row>
        <row r="153">
          <cell r="D153" t="str">
            <v>RHCO22</v>
          </cell>
          <cell r="O153">
            <v>25306.537500000002</v>
          </cell>
          <cell r="Q153">
            <v>35429.152500000004</v>
          </cell>
        </row>
        <row r="154">
          <cell r="D154" t="str">
            <v>RHCO02</v>
          </cell>
          <cell r="O154">
            <v>23629.595833333336</v>
          </cell>
          <cell r="Q154">
            <v>33081.434166666666</v>
          </cell>
          <cell r="AF154">
            <v>56711.03</v>
          </cell>
        </row>
        <row r="155">
          <cell r="D155" t="str">
            <v>RHCO09</v>
          </cell>
          <cell r="O155">
            <v>6126.5999999999995</v>
          </cell>
          <cell r="Q155">
            <v>8577.24</v>
          </cell>
        </row>
        <row r="156">
          <cell r="D156" t="str">
            <v>RHCO21</v>
          </cell>
          <cell r="O156">
            <v>5871.2458333333334</v>
          </cell>
          <cell r="Q156">
            <v>8219.7441666666655</v>
          </cell>
        </row>
        <row r="157">
          <cell r="D157" t="str">
            <v>RHCO21</v>
          </cell>
          <cell r="O157">
            <v>2388.5500000000002</v>
          </cell>
          <cell r="Q157">
            <v>3343.97</v>
          </cell>
        </row>
        <row r="158">
          <cell r="D158" t="str">
            <v>RHCO21</v>
          </cell>
          <cell r="O158">
            <v>3356.7374999999997</v>
          </cell>
          <cell r="Q158">
            <v>4699.4324999999999</v>
          </cell>
        </row>
        <row r="159">
          <cell r="D159" t="str">
            <v>RHCO22</v>
          </cell>
          <cell r="O159">
            <v>6113.833333333333</v>
          </cell>
          <cell r="Q159">
            <v>8559.3666666666668</v>
          </cell>
        </row>
        <row r="160">
          <cell r="D160" t="str">
            <v>RHCO08</v>
          </cell>
          <cell r="O160">
            <v>2388.5500000000002</v>
          </cell>
          <cell r="Q160">
            <v>3343.97</v>
          </cell>
        </row>
        <row r="161">
          <cell r="D161" t="str">
            <v>RHCO22</v>
          </cell>
          <cell r="O161">
            <v>5430.1791666666668</v>
          </cell>
          <cell r="Q161">
            <v>7602.2508333333344</v>
          </cell>
        </row>
        <row r="162">
          <cell r="D162" t="str">
            <v>RHCO22</v>
          </cell>
          <cell r="O162">
            <v>4169.5875000000005</v>
          </cell>
          <cell r="Q162">
            <v>5837.4225000000006</v>
          </cell>
        </row>
        <row r="163">
          <cell r="D163" t="str">
            <v>RHCO21</v>
          </cell>
          <cell r="O163">
            <v>9752.1458333333339</v>
          </cell>
          <cell r="Q163">
            <v>13653.004166666668</v>
          </cell>
        </row>
        <row r="164">
          <cell r="D164" t="str">
            <v>RHCO23</v>
          </cell>
          <cell r="O164">
            <v>3969</v>
          </cell>
          <cell r="Q164">
            <v>5556.5999999999995</v>
          </cell>
        </row>
        <row r="165">
          <cell r="D165" t="str">
            <v>RHCO23</v>
          </cell>
          <cell r="O165">
            <v>0</v>
          </cell>
          <cell r="Q165">
            <v>0</v>
          </cell>
        </row>
        <row r="166">
          <cell r="D166" t="str">
            <v>RHCO23</v>
          </cell>
          <cell r="O166">
            <v>0</v>
          </cell>
          <cell r="Q166">
            <v>0</v>
          </cell>
        </row>
        <row r="167">
          <cell r="D167" t="str">
            <v>RHCO23</v>
          </cell>
          <cell r="O167">
            <v>0</v>
          </cell>
          <cell r="Q167">
            <v>0</v>
          </cell>
        </row>
        <row r="168">
          <cell r="D168" t="str">
            <v>RHCO23</v>
          </cell>
          <cell r="O168">
            <v>1323</v>
          </cell>
          <cell r="Q168">
            <v>1852.1999999999998</v>
          </cell>
        </row>
        <row r="169">
          <cell r="D169" t="str">
            <v>RHCO22</v>
          </cell>
          <cell r="O169">
            <v>1143.3666666666666</v>
          </cell>
          <cell r="Q169">
            <v>1600.7133333333331</v>
          </cell>
        </row>
        <row r="170">
          <cell r="D170" t="str">
            <v>RHCO24</v>
          </cell>
          <cell r="O170">
            <v>724.13</v>
          </cell>
          <cell r="Q170">
            <v>0</v>
          </cell>
        </row>
        <row r="171">
          <cell r="D171" t="str">
            <v>RHCO23</v>
          </cell>
          <cell r="O171">
            <v>2340.52</v>
          </cell>
          <cell r="Q171">
            <v>0</v>
          </cell>
        </row>
        <row r="172">
          <cell r="D172" t="str">
            <v>RHCO23</v>
          </cell>
          <cell r="O172">
            <v>1143.3666666666666</v>
          </cell>
          <cell r="Q172">
            <v>1600.7133333333331</v>
          </cell>
        </row>
        <row r="173">
          <cell r="D173" t="str">
            <v>RHCO30</v>
          </cell>
          <cell r="O173">
            <v>0</v>
          </cell>
          <cell r="Q173">
            <v>0</v>
          </cell>
        </row>
        <row r="174">
          <cell r="D174" t="str">
            <v>03</v>
          </cell>
          <cell r="O174">
            <v>146101.99903475362</v>
          </cell>
          <cell r="Q174">
            <v>58720.004664973399</v>
          </cell>
        </row>
        <row r="175">
          <cell r="D175" t="str">
            <v>03.01</v>
          </cell>
          <cell r="O175">
            <v>33919.902500000004</v>
          </cell>
          <cell r="Q175">
            <v>34682.147499999999</v>
          </cell>
        </row>
        <row r="176">
          <cell r="D176"/>
          <cell r="O176">
            <v>11433.675000000001</v>
          </cell>
          <cell r="Q176">
            <v>16007.144999999999</v>
          </cell>
        </row>
        <row r="177">
          <cell r="D177" t="str">
            <v>LOYER1</v>
          </cell>
          <cell r="O177">
            <v>11433.675000000001</v>
          </cell>
          <cell r="Q177">
            <v>16007.144999999999</v>
          </cell>
          <cell r="AF177">
            <v>27440.82</v>
          </cell>
        </row>
        <row r="178">
          <cell r="D178" t="str">
            <v>LOYER1</v>
          </cell>
          <cell r="O178">
            <v>0</v>
          </cell>
          <cell r="Q178">
            <v>0</v>
          </cell>
        </row>
        <row r="179">
          <cell r="D179"/>
          <cell r="O179">
            <v>9146.94</v>
          </cell>
          <cell r="Q179">
            <v>0</v>
          </cell>
        </row>
        <row r="180">
          <cell r="D180" t="str">
            <v>LOYER1</v>
          </cell>
          <cell r="O180">
            <v>9146.94</v>
          </cell>
          <cell r="Q180">
            <v>0</v>
          </cell>
          <cell r="AF180">
            <v>9146.94</v>
          </cell>
        </row>
        <row r="181">
          <cell r="D181"/>
          <cell r="O181">
            <v>13339.2875</v>
          </cell>
          <cell r="Q181">
            <v>18675.002499999999</v>
          </cell>
        </row>
        <row r="182">
          <cell r="D182" t="str">
            <v>LOYER1</v>
          </cell>
          <cell r="O182">
            <v>13339.2875</v>
          </cell>
          <cell r="Q182">
            <v>18675.002499999999</v>
          </cell>
          <cell r="AF182">
            <v>32014.29</v>
          </cell>
        </row>
        <row r="183">
          <cell r="D183" t="str">
            <v>LOYER1</v>
          </cell>
          <cell r="O183">
            <v>0</v>
          </cell>
          <cell r="Q183">
            <v>0</v>
          </cell>
        </row>
        <row r="184">
          <cell r="D184" t="str">
            <v>03.02</v>
          </cell>
          <cell r="O184">
            <v>62868.444868086932</v>
          </cell>
          <cell r="Q184">
            <v>6003.138831640058</v>
          </cell>
        </row>
        <row r="185">
          <cell r="D185"/>
          <cell r="O185">
            <v>6206.2011683599412</v>
          </cell>
          <cell r="Q185">
            <v>6003.138831640058</v>
          </cell>
        </row>
        <row r="186">
          <cell r="D186" t="str">
            <v>FAUTRE</v>
          </cell>
          <cell r="O186">
            <v>1372.04</v>
          </cell>
          <cell r="Q186">
            <v>1372.04</v>
          </cell>
          <cell r="AF186">
            <v>2744.08</v>
          </cell>
        </row>
        <row r="187">
          <cell r="D187" t="str">
            <v>MAINT1</v>
          </cell>
          <cell r="O187">
            <v>0</v>
          </cell>
          <cell r="Q187">
            <v>0</v>
          </cell>
        </row>
        <row r="188">
          <cell r="D188" t="str">
            <v>MATE</v>
          </cell>
          <cell r="O188">
            <v>0</v>
          </cell>
          <cell r="Q188">
            <v>0</v>
          </cell>
        </row>
        <row r="189">
          <cell r="D189" t="str">
            <v>MAINT1</v>
          </cell>
          <cell r="O189">
            <v>731.75616835994197</v>
          </cell>
          <cell r="Q189">
            <v>528.69383164005808</v>
          </cell>
          <cell r="AF189">
            <v>1260.45</v>
          </cell>
        </row>
        <row r="190">
          <cell r="D190" t="str">
            <v>MAINT1</v>
          </cell>
          <cell r="O190">
            <v>2629.7449999999999</v>
          </cell>
          <cell r="Q190">
            <v>2629.7449999999999</v>
          </cell>
          <cell r="AF190">
            <v>5259.49</v>
          </cell>
        </row>
        <row r="191">
          <cell r="D191" t="str">
            <v>MAINT1</v>
          </cell>
          <cell r="O191">
            <v>1472.66</v>
          </cell>
          <cell r="Q191">
            <v>1472.66</v>
          </cell>
          <cell r="AF191">
            <v>2945.32</v>
          </cell>
        </row>
        <row r="192">
          <cell r="D192"/>
          <cell r="O192">
            <v>38374.469999999994</v>
          </cell>
          <cell r="Q192">
            <v>0</v>
          </cell>
        </row>
        <row r="193">
          <cell r="D193" t="str">
            <v>MAINT1</v>
          </cell>
          <cell r="O193">
            <v>8662.15</v>
          </cell>
          <cell r="Q193">
            <v>0</v>
          </cell>
          <cell r="AF193">
            <v>8662.15</v>
          </cell>
        </row>
        <row r="194">
          <cell r="D194" t="str">
            <v>MATE</v>
          </cell>
          <cell r="O194">
            <v>0</v>
          </cell>
          <cell r="Q194">
            <v>0</v>
          </cell>
        </row>
        <row r="195">
          <cell r="D195" t="str">
            <v>MAINT1</v>
          </cell>
          <cell r="O195">
            <v>2972.76</v>
          </cell>
          <cell r="Q195">
            <v>0</v>
          </cell>
          <cell r="AF195">
            <v>2972.76</v>
          </cell>
        </row>
        <row r="196">
          <cell r="D196" t="str">
            <v>MAINT1</v>
          </cell>
          <cell r="O196">
            <v>22867.349999999995</v>
          </cell>
          <cell r="Q196">
            <v>0</v>
          </cell>
          <cell r="AF196">
            <v>22867.349999999995</v>
          </cell>
        </row>
        <row r="197">
          <cell r="D197" t="str">
            <v>MAINT1</v>
          </cell>
          <cell r="O197">
            <v>3872.2100000000005</v>
          </cell>
          <cell r="Q197">
            <v>0</v>
          </cell>
          <cell r="AF197">
            <v>3872.2100000000005</v>
          </cell>
        </row>
        <row r="198">
          <cell r="D198" t="str">
            <v>FAUTRE</v>
          </cell>
          <cell r="O198">
            <v>0</v>
          </cell>
          <cell r="Q198">
            <v>0</v>
          </cell>
        </row>
        <row r="199">
          <cell r="D199"/>
          <cell r="O199">
            <v>18287.773699726997</v>
          </cell>
          <cell r="Q199">
            <v>0</v>
          </cell>
        </row>
        <row r="200">
          <cell r="D200" t="str">
            <v>FAUTRE</v>
          </cell>
          <cell r="O200">
            <v>0</v>
          </cell>
          <cell r="Q200">
            <v>0</v>
          </cell>
        </row>
        <row r="201">
          <cell r="D201" t="str">
            <v>MAINT1</v>
          </cell>
          <cell r="O201">
            <v>11782.773699726995</v>
          </cell>
          <cell r="Q201">
            <v>0</v>
          </cell>
          <cell r="AF201">
            <v>11782.773699726995</v>
          </cell>
        </row>
        <row r="202">
          <cell r="D202" t="str">
            <v>MAINT1</v>
          </cell>
          <cell r="O202">
            <v>0</v>
          </cell>
          <cell r="Q202">
            <v>0</v>
          </cell>
        </row>
        <row r="203">
          <cell r="D203" t="str">
            <v>MATE</v>
          </cell>
          <cell r="O203">
            <v>2820.31</v>
          </cell>
          <cell r="Q203">
            <v>0</v>
          </cell>
        </row>
        <row r="204">
          <cell r="D204" t="str">
            <v>MAINT1</v>
          </cell>
          <cell r="O204">
            <v>1067.1400000000001</v>
          </cell>
          <cell r="Q204">
            <v>0</v>
          </cell>
          <cell r="AF204">
            <v>1067.1400000000001</v>
          </cell>
        </row>
        <row r="205">
          <cell r="D205" t="str">
            <v>MAINT1</v>
          </cell>
          <cell r="O205">
            <v>838.47</v>
          </cell>
          <cell r="Q205">
            <v>0</v>
          </cell>
          <cell r="AF205">
            <v>838.47</v>
          </cell>
        </row>
        <row r="206">
          <cell r="D206" t="str">
            <v>MAINT1</v>
          </cell>
          <cell r="O206">
            <v>0</v>
          </cell>
          <cell r="Q206">
            <v>0</v>
          </cell>
        </row>
        <row r="207">
          <cell r="D207" t="str">
            <v>MAINT1</v>
          </cell>
          <cell r="O207">
            <v>1779.08</v>
          </cell>
          <cell r="Q207">
            <v>0</v>
          </cell>
          <cell r="AF207">
            <v>1779.08</v>
          </cell>
        </row>
        <row r="208">
          <cell r="D208" t="str">
            <v>MAINT1</v>
          </cell>
          <cell r="O208">
            <v>0</v>
          </cell>
          <cell r="Q208">
            <v>0</v>
          </cell>
        </row>
        <row r="209">
          <cell r="D209" t="str">
            <v>03.03</v>
          </cell>
          <cell r="O209">
            <v>12070.36</v>
          </cell>
          <cell r="Q209">
            <v>0</v>
          </cell>
        </row>
        <row r="210">
          <cell r="D210" t="str">
            <v>FFOUR</v>
          </cell>
          <cell r="O210">
            <v>2664.05</v>
          </cell>
          <cell r="Q210">
            <v>0</v>
          </cell>
          <cell r="AF210">
            <v>2664.05</v>
          </cell>
        </row>
        <row r="211">
          <cell r="D211" t="str">
            <v>FFOUR</v>
          </cell>
          <cell r="O211">
            <v>2712.07</v>
          </cell>
          <cell r="Q211">
            <v>0</v>
          </cell>
          <cell r="AF211">
            <v>2712.07</v>
          </cell>
        </row>
        <row r="212">
          <cell r="D212" t="str">
            <v>FFOUR</v>
          </cell>
          <cell r="O212">
            <v>6694.2400000000007</v>
          </cell>
          <cell r="Q212">
            <v>0</v>
          </cell>
          <cell r="AF212">
            <v>6694.2400000000007</v>
          </cell>
        </row>
        <row r="213">
          <cell r="D213" t="str">
            <v>03.04</v>
          </cell>
          <cell r="O213">
            <v>37243.291666666664</v>
          </cell>
          <cell r="Q213">
            <v>18034.718333333334</v>
          </cell>
        </row>
        <row r="214">
          <cell r="D214"/>
          <cell r="O214">
            <v>2408.69</v>
          </cell>
          <cell r="Q214">
            <v>0</v>
          </cell>
        </row>
        <row r="215">
          <cell r="D215" t="str">
            <v>FCOM</v>
          </cell>
          <cell r="O215">
            <v>2408.69</v>
          </cell>
          <cell r="Q215">
            <v>0</v>
          </cell>
          <cell r="AF215">
            <v>2408.69</v>
          </cell>
        </row>
        <row r="216">
          <cell r="D216" t="str">
            <v>FCOM</v>
          </cell>
          <cell r="O216">
            <v>0</v>
          </cell>
          <cell r="Q216">
            <v>0</v>
          </cell>
        </row>
        <row r="217">
          <cell r="D217" t="str">
            <v>FCOM</v>
          </cell>
          <cell r="O217">
            <v>0</v>
          </cell>
          <cell r="Q217">
            <v>0</v>
          </cell>
        </row>
        <row r="218">
          <cell r="D218" t="str">
            <v>FCOM</v>
          </cell>
          <cell r="O218">
            <v>0</v>
          </cell>
          <cell r="Q218">
            <v>0</v>
          </cell>
        </row>
        <row r="219">
          <cell r="D219"/>
          <cell r="O219">
            <v>21952.660000000003</v>
          </cell>
          <cell r="Q219">
            <v>0</v>
          </cell>
        </row>
        <row r="220">
          <cell r="D220" t="str">
            <v>FCOM</v>
          </cell>
          <cell r="O220">
            <v>10976.33</v>
          </cell>
          <cell r="Q220">
            <v>0</v>
          </cell>
          <cell r="AF220">
            <v>10976.33</v>
          </cell>
        </row>
        <row r="221">
          <cell r="D221" t="str">
            <v>FCOM</v>
          </cell>
          <cell r="O221">
            <v>8232.25</v>
          </cell>
          <cell r="Q221">
            <v>0</v>
          </cell>
          <cell r="AF221">
            <v>8232.25</v>
          </cell>
        </row>
        <row r="222">
          <cell r="D222" t="str">
            <v>FCOM</v>
          </cell>
          <cell r="O222">
            <v>2744.08</v>
          </cell>
          <cell r="Q222">
            <v>0</v>
          </cell>
          <cell r="AF222">
            <v>2744.08</v>
          </cell>
        </row>
        <row r="223">
          <cell r="D223"/>
          <cell r="O223">
            <v>12881.941666666666</v>
          </cell>
          <cell r="Q223">
            <v>18034.718333333334</v>
          </cell>
        </row>
        <row r="224">
          <cell r="D224" t="str">
            <v>FCOM</v>
          </cell>
          <cell r="O224">
            <v>8384.6958333333332</v>
          </cell>
          <cell r="Q224">
            <v>11738.574166666667</v>
          </cell>
          <cell r="AF224">
            <v>20123.27</v>
          </cell>
        </row>
        <row r="225">
          <cell r="D225" t="str">
            <v>FCOM</v>
          </cell>
          <cell r="O225">
            <v>3430.1041666666665</v>
          </cell>
          <cell r="Q225">
            <v>4802.145833333333</v>
          </cell>
          <cell r="AF225">
            <v>8232.25</v>
          </cell>
        </row>
        <row r="226">
          <cell r="D226" t="str">
            <v>FCOM</v>
          </cell>
          <cell r="O226">
            <v>1067.1416666666667</v>
          </cell>
          <cell r="Q226">
            <v>1493.9983333333332</v>
          </cell>
          <cell r="AF226">
            <v>2561.14</v>
          </cell>
        </row>
        <row r="227">
          <cell r="D227" t="str">
            <v>FCOM</v>
          </cell>
          <cell r="O227">
            <v>0</v>
          </cell>
          <cell r="Q227">
            <v>0</v>
          </cell>
        </row>
        <row r="228">
          <cell r="D228" t="str">
            <v>04</v>
          </cell>
          <cell r="O228">
            <v>413290.305234225</v>
          </cell>
          <cell r="Q228">
            <v>278402.00172234996</v>
          </cell>
        </row>
        <row r="229">
          <cell r="D229" t="str">
            <v>04.01</v>
          </cell>
          <cell r="O229">
            <v>49817.71</v>
          </cell>
          <cell r="Q229">
            <v>7317.5500000000011</v>
          </cell>
        </row>
        <row r="230">
          <cell r="D230"/>
          <cell r="O230">
            <v>20000</v>
          </cell>
          <cell r="Q230">
            <v>7317.5500000000011</v>
          </cell>
        </row>
        <row r="231">
          <cell r="D231" t="str">
            <v>AMED1</v>
          </cell>
          <cell r="O231">
            <v>0</v>
          </cell>
          <cell r="Q231">
            <v>1829.39</v>
          </cell>
          <cell r="AF231">
            <v>1829.39</v>
          </cell>
        </row>
        <row r="232">
          <cell r="D232" t="str">
            <v>AMED1</v>
          </cell>
          <cell r="O232">
            <v>0</v>
          </cell>
          <cell r="Q232">
            <v>0</v>
          </cell>
        </row>
        <row r="233">
          <cell r="D233" t="str">
            <v>AMED1</v>
          </cell>
          <cell r="O233">
            <v>0</v>
          </cell>
          <cell r="Q233">
            <v>4573.47</v>
          </cell>
          <cell r="AF233">
            <v>4573.47</v>
          </cell>
        </row>
        <row r="234">
          <cell r="D234" t="str">
            <v>AMED1</v>
          </cell>
          <cell r="O234">
            <v>0</v>
          </cell>
          <cell r="Q234">
            <v>914.69</v>
          </cell>
          <cell r="AF234">
            <v>914.69</v>
          </cell>
        </row>
        <row r="235">
          <cell r="D235" t="str">
            <v>EVAL</v>
          </cell>
          <cell r="O235">
            <v>20000</v>
          </cell>
          <cell r="Q235">
            <v>0</v>
          </cell>
          <cell r="AF235">
            <v>20000</v>
          </cell>
        </row>
        <row r="236">
          <cell r="D236"/>
          <cell r="O236">
            <v>29817.71</v>
          </cell>
          <cell r="Q236">
            <v>0</v>
          </cell>
        </row>
        <row r="237">
          <cell r="D237" t="str">
            <v>AMED1</v>
          </cell>
          <cell r="O237">
            <v>6158.94</v>
          </cell>
          <cell r="Q237">
            <v>0</v>
          </cell>
          <cell r="AF237">
            <v>6158.94</v>
          </cell>
        </row>
        <row r="238">
          <cell r="D238" t="str">
            <v>AMED1</v>
          </cell>
          <cell r="O238">
            <v>2744.08</v>
          </cell>
          <cell r="Q238">
            <v>0</v>
          </cell>
          <cell r="AF238">
            <v>2744.08</v>
          </cell>
        </row>
        <row r="239">
          <cell r="D239" t="str">
            <v>EVAL</v>
          </cell>
          <cell r="O239">
            <v>20000</v>
          </cell>
          <cell r="Q239">
            <v>0</v>
          </cell>
          <cell r="AF239">
            <v>20000</v>
          </cell>
        </row>
        <row r="240">
          <cell r="D240" t="str">
            <v>AMED1</v>
          </cell>
          <cell r="O240">
            <v>914.69</v>
          </cell>
          <cell r="Q240">
            <v>0</v>
          </cell>
          <cell r="AF240">
            <v>914.69</v>
          </cell>
        </row>
        <row r="241">
          <cell r="D241" t="str">
            <v>04.02</v>
          </cell>
          <cell r="O241">
            <v>30466.93</v>
          </cell>
          <cell r="Q241">
            <v>20855.019999999997</v>
          </cell>
        </row>
        <row r="242">
          <cell r="D242"/>
          <cell r="O242">
            <v>2744.08</v>
          </cell>
          <cell r="Q242">
            <v>20855.019999999997</v>
          </cell>
        </row>
        <row r="243">
          <cell r="D243" t="str">
            <v>AMED2</v>
          </cell>
          <cell r="O243">
            <v>0</v>
          </cell>
          <cell r="Q243">
            <v>5854.04</v>
          </cell>
          <cell r="AF243">
            <v>5854.04</v>
          </cell>
        </row>
        <row r="244">
          <cell r="D244" t="str">
            <v>AMED2</v>
          </cell>
          <cell r="O244">
            <v>0</v>
          </cell>
          <cell r="Q244">
            <v>3457.5399999999995</v>
          </cell>
          <cell r="AF244">
            <v>3457.5399999999995</v>
          </cell>
        </row>
        <row r="245">
          <cell r="D245" t="str">
            <v>AMED2</v>
          </cell>
          <cell r="O245">
            <v>0</v>
          </cell>
          <cell r="Q245">
            <v>7134.61</v>
          </cell>
          <cell r="AF245">
            <v>7134.61</v>
          </cell>
        </row>
        <row r="246">
          <cell r="D246" t="str">
            <v>AMED2</v>
          </cell>
          <cell r="O246">
            <v>0</v>
          </cell>
          <cell r="Q246">
            <v>2945.32</v>
          </cell>
          <cell r="AF246">
            <v>2945.32</v>
          </cell>
        </row>
        <row r="247">
          <cell r="D247" t="str">
            <v>AMED2</v>
          </cell>
          <cell r="O247">
            <v>0</v>
          </cell>
          <cell r="Q247">
            <v>1463.51</v>
          </cell>
          <cell r="AF247">
            <v>1463.51</v>
          </cell>
        </row>
        <row r="248">
          <cell r="D248" t="str">
            <v>AMED2</v>
          </cell>
          <cell r="O248">
            <v>2744.08</v>
          </cell>
          <cell r="Q248">
            <v>0</v>
          </cell>
          <cell r="AF248">
            <v>2744.08</v>
          </cell>
        </row>
        <row r="249">
          <cell r="D249"/>
          <cell r="O249">
            <v>27722.85</v>
          </cell>
          <cell r="Q249">
            <v>0</v>
          </cell>
        </row>
        <row r="250">
          <cell r="D250" t="str">
            <v>AMED2</v>
          </cell>
          <cell r="O250">
            <v>1676.9399999999998</v>
          </cell>
          <cell r="Q250">
            <v>0</v>
          </cell>
          <cell r="AF250">
            <v>1676.9399999999998</v>
          </cell>
        </row>
        <row r="251">
          <cell r="D251" t="str">
            <v>AMED2</v>
          </cell>
          <cell r="O251">
            <v>3521.57</v>
          </cell>
          <cell r="Q251">
            <v>0</v>
          </cell>
          <cell r="AF251">
            <v>3521.57</v>
          </cell>
        </row>
        <row r="252">
          <cell r="D252" t="str">
            <v>AMED2</v>
          </cell>
          <cell r="O252">
            <v>11891.019999999999</v>
          </cell>
          <cell r="Q252">
            <v>0</v>
          </cell>
          <cell r="AF252">
            <v>11891.019999999999</v>
          </cell>
        </row>
        <row r="253">
          <cell r="D253" t="str">
            <v>AMED2</v>
          </cell>
          <cell r="O253">
            <v>1829.39</v>
          </cell>
          <cell r="Q253">
            <v>0</v>
          </cell>
          <cell r="AF253">
            <v>1829.39</v>
          </cell>
        </row>
        <row r="254">
          <cell r="D254" t="str">
            <v>AMED2</v>
          </cell>
          <cell r="O254">
            <v>8803.93</v>
          </cell>
          <cell r="Q254">
            <v>0</v>
          </cell>
          <cell r="AF254">
            <v>8803.93</v>
          </cell>
        </row>
        <row r="255">
          <cell r="D255" t="str">
            <v>04.03</v>
          </cell>
          <cell r="O255">
            <v>23080.742431250001</v>
          </cell>
          <cell r="Q255">
            <v>38966.947024349996</v>
          </cell>
        </row>
        <row r="256">
          <cell r="D256"/>
          <cell r="O256">
            <v>5030.7724312500004</v>
          </cell>
          <cell r="Q256">
            <v>38966.947024349996</v>
          </cell>
        </row>
        <row r="257">
          <cell r="D257" t="str">
            <v>AMED3</v>
          </cell>
          <cell r="O257">
            <v>0</v>
          </cell>
          <cell r="Q257">
            <v>18915.689999999999</v>
          </cell>
          <cell r="AF257">
            <v>18915.689999999999</v>
          </cell>
        </row>
        <row r="258">
          <cell r="D258" t="str">
            <v>AMED3</v>
          </cell>
          <cell r="O258">
            <v>4116.19605125</v>
          </cell>
          <cell r="Q258">
            <v>14290.49394875</v>
          </cell>
          <cell r="AF258">
            <v>18406.689999999999</v>
          </cell>
        </row>
        <row r="259">
          <cell r="D259" t="str">
            <v>AMED3</v>
          </cell>
          <cell r="O259">
            <v>0</v>
          </cell>
          <cell r="Q259">
            <v>0</v>
          </cell>
        </row>
        <row r="260">
          <cell r="D260" t="str">
            <v>AMED3</v>
          </cell>
          <cell r="O260">
            <v>914.57638000000009</v>
          </cell>
          <cell r="Q260">
            <v>5760.7630755999999</v>
          </cell>
          <cell r="AF260">
            <v>6675.3394556000003</v>
          </cell>
        </row>
        <row r="261">
          <cell r="D261"/>
          <cell r="O261">
            <v>18049.97</v>
          </cell>
          <cell r="Q261">
            <v>0</v>
          </cell>
        </row>
        <row r="262">
          <cell r="D262" t="str">
            <v>AMED3</v>
          </cell>
          <cell r="O262">
            <v>4558.2299999999996</v>
          </cell>
          <cell r="Q262">
            <v>0</v>
          </cell>
          <cell r="AF262">
            <v>4558.2299999999996</v>
          </cell>
        </row>
        <row r="263">
          <cell r="D263" t="str">
            <v>AMED3</v>
          </cell>
          <cell r="O263">
            <v>11662.35</v>
          </cell>
          <cell r="Q263">
            <v>0</v>
          </cell>
          <cell r="AF263">
            <v>11662.35</v>
          </cell>
        </row>
        <row r="264">
          <cell r="D264" t="str">
            <v>AMED3</v>
          </cell>
          <cell r="O264">
            <v>0</v>
          </cell>
          <cell r="Q264">
            <v>0</v>
          </cell>
        </row>
        <row r="265">
          <cell r="D265" t="str">
            <v>AMED3</v>
          </cell>
          <cell r="O265">
            <v>1829.39</v>
          </cell>
          <cell r="Q265">
            <v>0</v>
          </cell>
          <cell r="AF265">
            <v>1829.39</v>
          </cell>
        </row>
        <row r="266">
          <cell r="D266" t="str">
            <v>04.04</v>
          </cell>
          <cell r="O266">
            <v>4573.47</v>
          </cell>
          <cell r="Q266">
            <v>44057.77</v>
          </cell>
        </row>
        <row r="267">
          <cell r="D267"/>
          <cell r="O267">
            <v>0</v>
          </cell>
          <cell r="Q267">
            <v>44057.77</v>
          </cell>
        </row>
        <row r="268">
          <cell r="D268" t="str">
            <v>AMED4</v>
          </cell>
          <cell r="O268">
            <v>0</v>
          </cell>
          <cell r="Q268">
            <v>12958.17</v>
          </cell>
          <cell r="AF268">
            <v>12958.17</v>
          </cell>
        </row>
        <row r="269">
          <cell r="D269" t="str">
            <v>AMED4</v>
          </cell>
          <cell r="O269">
            <v>0</v>
          </cell>
          <cell r="Q269">
            <v>31099.599999999999</v>
          </cell>
          <cell r="AF269">
            <v>31099.599999999999</v>
          </cell>
        </row>
        <row r="270">
          <cell r="D270"/>
          <cell r="O270">
            <v>4573.47</v>
          </cell>
          <cell r="Q270">
            <v>0</v>
          </cell>
        </row>
        <row r="271">
          <cell r="D271" t="str">
            <v>AMED4</v>
          </cell>
          <cell r="O271">
            <v>0</v>
          </cell>
          <cell r="Q271">
            <v>0</v>
          </cell>
        </row>
        <row r="272">
          <cell r="D272" t="str">
            <v>AMED4</v>
          </cell>
          <cell r="O272">
            <v>4573.47</v>
          </cell>
          <cell r="Q272">
            <v>0</v>
          </cell>
          <cell r="AF272">
            <v>4573.47</v>
          </cell>
        </row>
        <row r="273">
          <cell r="D273" t="str">
            <v>04.05</v>
          </cell>
          <cell r="O273">
            <v>14814.230000000001</v>
          </cell>
          <cell r="Q273">
            <v>6463.84</v>
          </cell>
        </row>
        <row r="274">
          <cell r="D274"/>
          <cell r="O274">
            <v>1989.46</v>
          </cell>
          <cell r="Q274">
            <v>0</v>
          </cell>
        </row>
        <row r="275">
          <cell r="D275" t="str">
            <v>AMED5</v>
          </cell>
          <cell r="O275">
            <v>114.34</v>
          </cell>
          <cell r="Q275">
            <v>0</v>
          </cell>
          <cell r="AF275">
            <v>114.34</v>
          </cell>
        </row>
        <row r="276">
          <cell r="D276" t="str">
            <v>AMED5</v>
          </cell>
          <cell r="O276">
            <v>68.599999999999994</v>
          </cell>
          <cell r="Q276">
            <v>0</v>
          </cell>
          <cell r="AF276">
            <v>68.599999999999994</v>
          </cell>
        </row>
        <row r="277">
          <cell r="D277" t="str">
            <v>AMED5</v>
          </cell>
          <cell r="O277">
            <v>57.17</v>
          </cell>
          <cell r="Q277">
            <v>0</v>
          </cell>
          <cell r="AF277">
            <v>57.17</v>
          </cell>
        </row>
        <row r="278">
          <cell r="D278" t="str">
            <v>AMED5</v>
          </cell>
          <cell r="O278">
            <v>114.34</v>
          </cell>
          <cell r="Q278">
            <v>0</v>
          </cell>
          <cell r="AF278">
            <v>114.34</v>
          </cell>
        </row>
        <row r="279">
          <cell r="D279" t="str">
            <v>AMED5</v>
          </cell>
          <cell r="O279">
            <v>476.4</v>
          </cell>
          <cell r="Q279">
            <v>0</v>
          </cell>
          <cell r="AF279">
            <v>476.4</v>
          </cell>
        </row>
        <row r="280">
          <cell r="D280" t="str">
            <v>AMED5</v>
          </cell>
          <cell r="O280">
            <v>914.69</v>
          </cell>
          <cell r="Q280">
            <v>0</v>
          </cell>
          <cell r="AF280">
            <v>914.69</v>
          </cell>
        </row>
        <row r="281">
          <cell r="D281" t="str">
            <v>AMED5</v>
          </cell>
          <cell r="O281">
            <v>243.92</v>
          </cell>
          <cell r="Q281">
            <v>0</v>
          </cell>
          <cell r="AF281">
            <v>243.92</v>
          </cell>
        </row>
        <row r="282">
          <cell r="D282" t="str">
            <v>AMED5</v>
          </cell>
          <cell r="O282">
            <v>0</v>
          </cell>
          <cell r="Q282">
            <v>6463.84</v>
          </cell>
          <cell r="AF282">
            <v>6463.84</v>
          </cell>
        </row>
        <row r="283">
          <cell r="D283"/>
          <cell r="O283">
            <v>12824.77</v>
          </cell>
          <cell r="Q283">
            <v>0</v>
          </cell>
        </row>
        <row r="284">
          <cell r="D284" t="str">
            <v>AMED5</v>
          </cell>
          <cell r="O284">
            <v>1219.5899999999999</v>
          </cell>
          <cell r="Q284">
            <v>0</v>
          </cell>
          <cell r="AF284">
            <v>1219.5899999999999</v>
          </cell>
        </row>
        <row r="285">
          <cell r="D285" t="str">
            <v>AMED5</v>
          </cell>
          <cell r="O285">
            <v>731.75999999999988</v>
          </cell>
          <cell r="Q285">
            <v>0</v>
          </cell>
          <cell r="AF285">
            <v>731.75999999999988</v>
          </cell>
        </row>
        <row r="286">
          <cell r="D286" t="str">
            <v>AMED5</v>
          </cell>
          <cell r="O286">
            <v>838.47</v>
          </cell>
          <cell r="Q286">
            <v>0</v>
          </cell>
          <cell r="AF286">
            <v>838.47</v>
          </cell>
        </row>
        <row r="287">
          <cell r="D287" t="str">
            <v>AMED5</v>
          </cell>
          <cell r="O287">
            <v>1524.49</v>
          </cell>
          <cell r="Q287">
            <v>0</v>
          </cell>
          <cell r="AF287">
            <v>1524.49</v>
          </cell>
        </row>
        <row r="288">
          <cell r="D288" t="str">
            <v>AMED5</v>
          </cell>
          <cell r="O288">
            <v>5888.34</v>
          </cell>
          <cell r="Q288">
            <v>0</v>
          </cell>
          <cell r="AF288">
            <v>5888.34</v>
          </cell>
        </row>
        <row r="289">
          <cell r="D289" t="str">
            <v>AMED5</v>
          </cell>
          <cell r="O289">
            <v>914.69</v>
          </cell>
          <cell r="Q289">
            <v>0</v>
          </cell>
          <cell r="AF289">
            <v>914.69</v>
          </cell>
        </row>
        <row r="290">
          <cell r="D290" t="str">
            <v>AMED5</v>
          </cell>
          <cell r="O290">
            <v>1707.43</v>
          </cell>
          <cell r="Q290">
            <v>0</v>
          </cell>
          <cell r="AF290">
            <v>1707.43</v>
          </cell>
        </row>
        <row r="291">
          <cell r="D291" t="str">
            <v>04.06</v>
          </cell>
          <cell r="O291">
            <v>290537.22280297498</v>
          </cell>
          <cell r="Q291">
            <v>160740.87469799997</v>
          </cell>
        </row>
        <row r="292">
          <cell r="D292"/>
          <cell r="O292">
            <v>168217.22280297501</v>
          </cell>
          <cell r="Q292">
            <v>160740.87469799997</v>
          </cell>
        </row>
        <row r="293">
          <cell r="D293" t="str">
            <v>MEDICA1</v>
          </cell>
          <cell r="O293">
            <v>69460.265770400001</v>
          </cell>
          <cell r="Q293">
            <v>114812.85849399999</v>
          </cell>
          <cell r="AF293">
            <v>184273.12426439999</v>
          </cell>
        </row>
        <row r="294">
          <cell r="D294" t="str">
            <v>MEDICA1</v>
          </cell>
          <cell r="O294">
            <v>69440</v>
          </cell>
          <cell r="Q294">
            <v>0</v>
          </cell>
          <cell r="AF294">
            <v>69440</v>
          </cell>
        </row>
        <row r="295">
          <cell r="D295" t="str">
            <v>MATMED</v>
          </cell>
          <cell r="O295">
            <v>1200</v>
          </cell>
          <cell r="Q295">
            <v>0</v>
          </cell>
          <cell r="AF295">
            <v>1200</v>
          </cell>
        </row>
        <row r="296">
          <cell r="D296" t="str">
            <v>FRET</v>
          </cell>
          <cell r="O296">
            <v>17573.235244675001</v>
          </cell>
          <cell r="Q296">
            <v>28705.010127499998</v>
          </cell>
          <cell r="AF296">
            <v>46278.245372174999</v>
          </cell>
        </row>
        <row r="297">
          <cell r="D297" t="str">
            <v>FRET</v>
          </cell>
          <cell r="O297">
            <v>10543.7217879</v>
          </cell>
          <cell r="Q297">
            <v>17223.006076500002</v>
          </cell>
          <cell r="AF297">
            <v>27766.727864400003</v>
          </cell>
        </row>
        <row r="298">
          <cell r="D298"/>
          <cell r="O298">
            <v>122320</v>
          </cell>
          <cell r="Q298">
            <v>0</v>
          </cell>
        </row>
        <row r="299">
          <cell r="D299" t="str">
            <v>MEDICA1</v>
          </cell>
          <cell r="O299">
            <v>80000</v>
          </cell>
          <cell r="Q299">
            <v>0</v>
          </cell>
          <cell r="AF299">
            <v>80000</v>
          </cell>
        </row>
        <row r="300">
          <cell r="D300" t="str">
            <v>MEDICA1</v>
          </cell>
          <cell r="O300">
            <v>0</v>
          </cell>
          <cell r="Q300">
            <v>0</v>
          </cell>
        </row>
        <row r="301">
          <cell r="D301" t="str">
            <v>MATMED</v>
          </cell>
          <cell r="O301">
            <v>10200</v>
          </cell>
          <cell r="Q301">
            <v>0</v>
          </cell>
          <cell r="AF301">
            <v>10200</v>
          </cell>
        </row>
        <row r="302">
          <cell r="D302" t="str">
            <v>FRET</v>
          </cell>
          <cell r="O302">
            <v>20075</v>
          </cell>
          <cell r="Q302">
            <v>0</v>
          </cell>
          <cell r="AF302">
            <v>20075</v>
          </cell>
        </row>
        <row r="303">
          <cell r="D303" t="str">
            <v>FRET</v>
          </cell>
          <cell r="O303">
            <v>12045</v>
          </cell>
          <cell r="Q303">
            <v>0</v>
          </cell>
          <cell r="AF303">
            <v>12045</v>
          </cell>
        </row>
        <row r="304">
          <cell r="D304" t="str">
            <v>05</v>
          </cell>
          <cell r="O304">
            <v>207869.25583333333</v>
          </cell>
          <cell r="Q304">
            <v>33720.514166666668</v>
          </cell>
        </row>
        <row r="305">
          <cell r="D305" t="str">
            <v>05.01</v>
          </cell>
          <cell r="O305">
            <v>40700</v>
          </cell>
          <cell r="Q305">
            <v>8400</v>
          </cell>
        </row>
        <row r="306">
          <cell r="D306"/>
          <cell r="O306">
            <v>1700</v>
          </cell>
          <cell r="Q306">
            <v>0</v>
          </cell>
        </row>
        <row r="307">
          <cell r="D307" t="str">
            <v>BAEXP</v>
          </cell>
          <cell r="O307">
            <v>1000</v>
          </cell>
          <cell r="Q307">
            <v>0</v>
          </cell>
          <cell r="AF307">
            <v>1000</v>
          </cell>
        </row>
        <row r="308">
          <cell r="D308" t="str">
            <v>BAEXP</v>
          </cell>
          <cell r="O308">
            <v>700</v>
          </cell>
          <cell r="Q308">
            <v>0</v>
          </cell>
          <cell r="AF308">
            <v>700</v>
          </cell>
        </row>
        <row r="309">
          <cell r="D309" t="str">
            <v>BANAT</v>
          </cell>
          <cell r="O309">
            <v>0</v>
          </cell>
          <cell r="Q309">
            <v>0</v>
          </cell>
        </row>
        <row r="310">
          <cell r="D310"/>
          <cell r="O310">
            <v>2700</v>
          </cell>
          <cell r="Q310">
            <v>0</v>
          </cell>
        </row>
        <row r="311">
          <cell r="D311" t="str">
            <v>BAEXP</v>
          </cell>
          <cell r="O311">
            <v>2000</v>
          </cell>
          <cell r="Q311">
            <v>0</v>
          </cell>
          <cell r="AF311">
            <v>2000</v>
          </cell>
        </row>
        <row r="312">
          <cell r="D312" t="str">
            <v>BAEXP</v>
          </cell>
          <cell r="O312">
            <v>700</v>
          </cell>
          <cell r="Q312">
            <v>0</v>
          </cell>
          <cell r="AF312">
            <v>700</v>
          </cell>
        </row>
        <row r="313">
          <cell r="D313" t="str">
            <v>BANAT</v>
          </cell>
          <cell r="O313">
            <v>0</v>
          </cell>
          <cell r="Q313">
            <v>0</v>
          </cell>
        </row>
        <row r="314">
          <cell r="D314"/>
          <cell r="O314">
            <v>36300</v>
          </cell>
          <cell r="Q314">
            <v>8400</v>
          </cell>
        </row>
        <row r="315">
          <cell r="D315" t="str">
            <v>BASPRO</v>
          </cell>
          <cell r="O315">
            <v>3000</v>
          </cell>
          <cell r="Q315">
            <v>0</v>
          </cell>
        </row>
        <row r="316">
          <cell r="D316" t="str">
            <v>BAEXPR</v>
          </cell>
          <cell r="O316">
            <v>3000</v>
          </cell>
          <cell r="Q316">
            <v>0</v>
          </cell>
        </row>
        <row r="317">
          <cell r="D317" t="str">
            <v>VISAPR</v>
          </cell>
          <cell r="O317">
            <v>1500</v>
          </cell>
          <cell r="Q317">
            <v>0</v>
          </cell>
        </row>
        <row r="318">
          <cell r="D318" t="str">
            <v>BAEXP</v>
          </cell>
          <cell r="O318">
            <v>16800</v>
          </cell>
          <cell r="Q318">
            <v>8400</v>
          </cell>
          <cell r="AF318">
            <v>25200</v>
          </cell>
        </row>
        <row r="319">
          <cell r="D319" t="str">
            <v>BAEXP</v>
          </cell>
          <cell r="O319">
            <v>12000</v>
          </cell>
          <cell r="Q319">
            <v>0</v>
          </cell>
          <cell r="AF319">
            <v>12000</v>
          </cell>
        </row>
        <row r="320">
          <cell r="D320" t="str">
            <v>05.02</v>
          </cell>
          <cell r="O320">
            <v>167169.25583333333</v>
          </cell>
          <cell r="Q320">
            <v>25320.514166666668</v>
          </cell>
        </row>
        <row r="321">
          <cell r="D321"/>
          <cell r="O321">
            <v>33150.04</v>
          </cell>
          <cell r="Q321">
            <v>10976.33</v>
          </cell>
        </row>
        <row r="322">
          <cell r="D322" t="str">
            <v>GASOVE</v>
          </cell>
          <cell r="O322">
            <v>5259.49</v>
          </cell>
          <cell r="Q322">
            <v>0</v>
          </cell>
          <cell r="AF322">
            <v>5259.49</v>
          </cell>
        </row>
        <row r="323">
          <cell r="D323" t="str">
            <v>MAINTV</v>
          </cell>
          <cell r="O323">
            <v>13255.44</v>
          </cell>
          <cell r="Q323">
            <v>0</v>
          </cell>
          <cell r="AF323">
            <v>13255.44</v>
          </cell>
        </row>
        <row r="324">
          <cell r="D324" t="str">
            <v>LOCAVE</v>
          </cell>
          <cell r="O324">
            <v>10976.33</v>
          </cell>
          <cell r="Q324">
            <v>10976.33</v>
          </cell>
          <cell r="AF324">
            <v>21952.66</v>
          </cell>
        </row>
        <row r="325">
          <cell r="D325" t="str">
            <v>LOCACA</v>
          </cell>
          <cell r="O325">
            <v>0</v>
          </cell>
          <cell r="Q325">
            <v>0</v>
          </cell>
        </row>
        <row r="326">
          <cell r="D326" t="str">
            <v>ASSVEH</v>
          </cell>
          <cell r="O326">
            <v>3658.78</v>
          </cell>
          <cell r="Q326">
            <v>0</v>
          </cell>
          <cell r="AF326">
            <v>3658.78</v>
          </cell>
        </row>
        <row r="327">
          <cell r="D327"/>
          <cell r="O327">
            <v>121105.51000000001</v>
          </cell>
          <cell r="Q327">
            <v>0</v>
          </cell>
        </row>
        <row r="328">
          <cell r="D328" t="str">
            <v>GASOVE</v>
          </cell>
          <cell r="O328">
            <v>23782.05</v>
          </cell>
          <cell r="Q328">
            <v>0</v>
          </cell>
          <cell r="AF328">
            <v>23782.05</v>
          </cell>
        </row>
        <row r="329">
          <cell r="D329" t="str">
            <v>MAINTV</v>
          </cell>
          <cell r="O329">
            <v>9146.9500000000007</v>
          </cell>
          <cell r="Q329">
            <v>0</v>
          </cell>
          <cell r="AF329">
            <v>9146.9500000000007</v>
          </cell>
        </row>
        <row r="330">
          <cell r="D330" t="str">
            <v>LOCAVE</v>
          </cell>
          <cell r="O330">
            <v>87810.63</v>
          </cell>
          <cell r="Q330">
            <v>0</v>
          </cell>
          <cell r="AF330">
            <v>87810.63</v>
          </cell>
        </row>
        <row r="331">
          <cell r="D331" t="str">
            <v>LOCACA</v>
          </cell>
          <cell r="O331">
            <v>0</v>
          </cell>
          <cell r="Q331">
            <v>0</v>
          </cell>
        </row>
        <row r="332">
          <cell r="D332" t="str">
            <v>ASSVEH</v>
          </cell>
          <cell r="O332">
            <v>365.87999999999994</v>
          </cell>
          <cell r="Q332">
            <v>0</v>
          </cell>
          <cell r="AF332">
            <v>365.87999999999994</v>
          </cell>
        </row>
        <row r="333">
          <cell r="D333"/>
          <cell r="O333">
            <v>12913.705833333333</v>
          </cell>
          <cell r="Q333">
            <v>14344.184166666666</v>
          </cell>
        </row>
        <row r="334">
          <cell r="D334" t="str">
            <v>GASOVE</v>
          </cell>
          <cell r="O334">
            <v>4287.6291666666666</v>
          </cell>
          <cell r="Q334">
            <v>6002.6808333333329</v>
          </cell>
          <cell r="AF334">
            <v>10290.31</v>
          </cell>
        </row>
        <row r="335">
          <cell r="D335" t="str">
            <v>LOCAVE</v>
          </cell>
          <cell r="O335">
            <v>0</v>
          </cell>
          <cell r="Q335">
            <v>0</v>
          </cell>
        </row>
        <row r="336">
          <cell r="D336" t="str">
            <v>MAINTV</v>
          </cell>
          <cell r="O336">
            <v>5958.2166666666662</v>
          </cell>
          <cell r="Q336">
            <v>8341.5033333333322</v>
          </cell>
          <cell r="AF336">
            <v>14299.719999999998</v>
          </cell>
        </row>
        <row r="337">
          <cell r="D337" t="str">
            <v>ASSVEH</v>
          </cell>
          <cell r="O337">
            <v>2667.86</v>
          </cell>
          <cell r="Q337">
            <v>0</v>
          </cell>
          <cell r="AF337">
            <v>2667.86</v>
          </cell>
        </row>
        <row r="338">
          <cell r="D338" t="str">
            <v>06</v>
          </cell>
          <cell r="O338">
            <v>19872.919999999998</v>
          </cell>
          <cell r="Q338">
            <v>0</v>
          </cell>
        </row>
        <row r="339">
          <cell r="D339" t="str">
            <v>06.01</v>
          </cell>
          <cell r="O339">
            <v>19872.919999999998</v>
          </cell>
          <cell r="Q339">
            <v>0</v>
          </cell>
        </row>
        <row r="340">
          <cell r="D340" t="str">
            <v>EQUIT</v>
          </cell>
          <cell r="O340">
            <v>2058.06</v>
          </cell>
          <cell r="Q340">
            <v>0</v>
          </cell>
        </row>
        <row r="341">
          <cell r="D341" t="str">
            <v>EQUIT</v>
          </cell>
          <cell r="O341">
            <v>1524.49</v>
          </cell>
          <cell r="Q341">
            <v>0</v>
          </cell>
        </row>
        <row r="342">
          <cell r="D342" t="str">
            <v>EQUIT</v>
          </cell>
          <cell r="O342">
            <v>228.67</v>
          </cell>
          <cell r="Q342">
            <v>0</v>
          </cell>
        </row>
        <row r="343">
          <cell r="D343" t="str">
            <v>EQUIT</v>
          </cell>
          <cell r="O343">
            <v>0</v>
          </cell>
          <cell r="Q343">
            <v>0</v>
          </cell>
        </row>
        <row r="344">
          <cell r="D344" t="str">
            <v>EQUIT</v>
          </cell>
          <cell r="O344">
            <v>1029.03</v>
          </cell>
          <cell r="Q344">
            <v>0</v>
          </cell>
        </row>
        <row r="345">
          <cell r="D345" t="str">
            <v>IT4LIF</v>
          </cell>
          <cell r="O345">
            <v>5557.67</v>
          </cell>
          <cell r="Q345">
            <v>0</v>
          </cell>
          <cell r="AF345">
            <v>5557.67</v>
          </cell>
        </row>
        <row r="346">
          <cell r="D346" t="str">
            <v>DEPLO</v>
          </cell>
          <cell r="O346">
            <v>9475</v>
          </cell>
          <cell r="Q346">
            <v>0</v>
          </cell>
          <cell r="AF346">
            <v>9475</v>
          </cell>
        </row>
        <row r="347">
          <cell r="D347" t="str">
            <v>EQUIT</v>
          </cell>
          <cell r="O347">
            <v>0</v>
          </cell>
          <cell r="Q347">
            <v>0</v>
          </cell>
        </row>
        <row r="348">
          <cell r="D348" t="str">
            <v>07</v>
          </cell>
          <cell r="O348">
            <v>3131.83</v>
          </cell>
          <cell r="Q348">
            <v>1620.53</v>
          </cell>
        </row>
        <row r="349">
          <cell r="D349" t="str">
            <v>VISIB</v>
          </cell>
          <cell r="O349">
            <v>2370.58</v>
          </cell>
          <cell r="Q349">
            <v>0</v>
          </cell>
        </row>
        <row r="350">
          <cell r="D350" t="str">
            <v>VISIB</v>
          </cell>
          <cell r="O350">
            <v>0</v>
          </cell>
          <cell r="Q350">
            <v>1620.53</v>
          </cell>
        </row>
        <row r="351">
          <cell r="D351" t="str">
            <v>VISIB</v>
          </cell>
          <cell r="O351">
            <v>0</v>
          </cell>
          <cell r="Q351">
            <v>0</v>
          </cell>
        </row>
        <row r="352">
          <cell r="D352" t="str">
            <v>COMM</v>
          </cell>
          <cell r="O352">
            <v>761.25</v>
          </cell>
          <cell r="Q352">
            <v>0</v>
          </cell>
        </row>
        <row r="353">
          <cell r="D353">
            <v>8</v>
          </cell>
          <cell r="O353">
            <v>131013.01</v>
          </cell>
          <cell r="Q353">
            <v>0</v>
          </cell>
        </row>
        <row r="354">
          <cell r="D354" t="str">
            <v>MEAL</v>
          </cell>
          <cell r="O354">
            <v>131013.01</v>
          </cell>
          <cell r="Q354">
            <v>0</v>
          </cell>
        </row>
        <row r="355">
          <cell r="D355"/>
          <cell r="O355">
            <v>2002627.4951023115</v>
          </cell>
          <cell r="Q355">
            <v>1041209.7955539899</v>
          </cell>
        </row>
        <row r="356">
          <cell r="D356"/>
          <cell r="O356">
            <v>200262.74951023117</v>
          </cell>
          <cell r="Q356">
            <v>104120.979555399</v>
          </cell>
        </row>
        <row r="357">
          <cell r="D357"/>
          <cell r="O357">
            <v>0</v>
          </cell>
          <cell r="Q357">
            <v>0</v>
          </cell>
        </row>
        <row r="358">
          <cell r="D358"/>
          <cell r="O358">
            <v>2202890.2446125424</v>
          </cell>
          <cell r="Q358">
            <v>1145330.7751093889</v>
          </cell>
        </row>
        <row r="359">
          <cell r="D359"/>
          <cell r="O359"/>
          <cell r="Q359"/>
        </row>
        <row r="360">
          <cell r="D360"/>
          <cell r="O360">
            <v>0.65792856314948167</v>
          </cell>
          <cell r="Q360">
            <v>0.34207143685051838</v>
          </cell>
        </row>
        <row r="361">
          <cell r="D361"/>
          <cell r="O361"/>
          <cell r="Q361"/>
        </row>
        <row r="362">
          <cell r="D362"/>
          <cell r="O362"/>
          <cell r="Q362"/>
        </row>
        <row r="363">
          <cell r="D363"/>
          <cell r="O363"/>
          <cell r="Q363"/>
        </row>
        <row r="364">
          <cell r="D364"/>
          <cell r="O364"/>
          <cell r="Q364"/>
        </row>
        <row r="365">
          <cell r="D365"/>
          <cell r="O365"/>
          <cell r="Q365"/>
        </row>
        <row r="366">
          <cell r="D366"/>
          <cell r="O366"/>
          <cell r="Q366"/>
        </row>
        <row r="367">
          <cell r="D367"/>
          <cell r="O367"/>
          <cell r="Q367"/>
        </row>
        <row r="368">
          <cell r="D368"/>
          <cell r="O368"/>
          <cell r="Q368"/>
        </row>
        <row r="369">
          <cell r="D369"/>
          <cell r="O369"/>
          <cell r="Q369"/>
        </row>
        <row r="370">
          <cell r="D370"/>
          <cell r="O370"/>
          <cell r="Q370"/>
        </row>
        <row r="371">
          <cell r="D371"/>
          <cell r="O371"/>
          <cell r="Q371"/>
        </row>
        <row r="372">
          <cell r="D372"/>
          <cell r="O372"/>
          <cell r="Q372"/>
        </row>
        <row r="373">
          <cell r="D373"/>
          <cell r="O373"/>
          <cell r="Q373"/>
        </row>
        <row r="374">
          <cell r="D374"/>
          <cell r="O374"/>
          <cell r="Q374"/>
        </row>
        <row r="375">
          <cell r="D375"/>
          <cell r="O375"/>
          <cell r="Q375"/>
        </row>
        <row r="376">
          <cell r="D376"/>
          <cell r="O376"/>
          <cell r="Q376"/>
        </row>
        <row r="377">
          <cell r="D377"/>
          <cell r="O377"/>
          <cell r="Q377"/>
        </row>
        <row r="378">
          <cell r="D378"/>
          <cell r="O378"/>
          <cell r="Q378"/>
        </row>
        <row r="379">
          <cell r="D379"/>
          <cell r="O379"/>
          <cell r="Q379"/>
        </row>
        <row r="380">
          <cell r="D380"/>
          <cell r="O380"/>
          <cell r="Q380"/>
        </row>
        <row r="381">
          <cell r="D381"/>
          <cell r="O381"/>
          <cell r="Q381"/>
        </row>
        <row r="382">
          <cell r="D382"/>
          <cell r="O382"/>
          <cell r="Q382"/>
        </row>
        <row r="383">
          <cell r="D383"/>
          <cell r="O383"/>
          <cell r="Q383"/>
        </row>
        <row r="384">
          <cell r="D384"/>
          <cell r="O384"/>
          <cell r="Q384"/>
        </row>
        <row r="385">
          <cell r="D385"/>
          <cell r="O385"/>
          <cell r="Q385"/>
        </row>
        <row r="386">
          <cell r="D386"/>
          <cell r="O386"/>
          <cell r="Q386"/>
        </row>
        <row r="387">
          <cell r="D387"/>
          <cell r="O387"/>
          <cell r="Q387"/>
        </row>
        <row r="388">
          <cell r="D388"/>
          <cell r="O388"/>
          <cell r="Q388"/>
        </row>
        <row r="389">
          <cell r="D389"/>
          <cell r="O389"/>
          <cell r="Q389"/>
        </row>
        <row r="390">
          <cell r="D390"/>
          <cell r="O390"/>
          <cell r="Q390"/>
        </row>
        <row r="391">
          <cell r="D391"/>
          <cell r="O391"/>
          <cell r="Q391"/>
        </row>
        <row r="392">
          <cell r="D392"/>
          <cell r="O392"/>
          <cell r="Q392"/>
        </row>
        <row r="393">
          <cell r="D393"/>
          <cell r="O393"/>
          <cell r="Q393"/>
        </row>
        <row r="394">
          <cell r="D394"/>
          <cell r="O394"/>
          <cell r="Q394"/>
        </row>
        <row r="395">
          <cell r="D395"/>
          <cell r="O395"/>
          <cell r="Q395"/>
        </row>
        <row r="396">
          <cell r="D396"/>
          <cell r="O396"/>
          <cell r="Q396"/>
        </row>
        <row r="397">
          <cell r="D397"/>
          <cell r="O397"/>
          <cell r="Q397"/>
        </row>
        <row r="398">
          <cell r="D398"/>
          <cell r="O398"/>
          <cell r="Q398"/>
        </row>
        <row r="399">
          <cell r="D399"/>
          <cell r="O399"/>
          <cell r="Q399"/>
        </row>
        <row r="400">
          <cell r="D400"/>
          <cell r="O400"/>
          <cell r="Q400"/>
        </row>
        <row r="401">
          <cell r="D401"/>
          <cell r="O401"/>
          <cell r="Q401"/>
        </row>
        <row r="402">
          <cell r="D402"/>
          <cell r="O402"/>
          <cell r="Q402"/>
        </row>
        <row r="403">
          <cell r="D403"/>
          <cell r="O403"/>
          <cell r="Q403"/>
        </row>
        <row r="404">
          <cell r="D404"/>
          <cell r="O404"/>
          <cell r="Q404"/>
        </row>
        <row r="405">
          <cell r="D405"/>
          <cell r="O405"/>
          <cell r="Q405"/>
        </row>
        <row r="406">
          <cell r="D406"/>
          <cell r="O406"/>
          <cell r="Q406"/>
        </row>
        <row r="407">
          <cell r="D407"/>
          <cell r="O407"/>
          <cell r="Q407"/>
        </row>
        <row r="408">
          <cell r="D408"/>
          <cell r="O408"/>
          <cell r="Q408"/>
        </row>
        <row r="409">
          <cell r="D409"/>
          <cell r="O409"/>
          <cell r="Q409"/>
        </row>
        <row r="410">
          <cell r="D410"/>
          <cell r="O410"/>
          <cell r="Q410"/>
        </row>
        <row r="411">
          <cell r="D411"/>
          <cell r="O411"/>
          <cell r="Q411"/>
        </row>
        <row r="412">
          <cell r="D412"/>
          <cell r="O412"/>
          <cell r="Q412"/>
        </row>
        <row r="413">
          <cell r="D413"/>
          <cell r="O413"/>
          <cell r="Q413"/>
        </row>
        <row r="414">
          <cell r="D414"/>
          <cell r="O414"/>
          <cell r="Q414"/>
        </row>
        <row r="415">
          <cell r="D415"/>
          <cell r="O415"/>
          <cell r="Q415"/>
        </row>
        <row r="416">
          <cell r="D416"/>
          <cell r="O416"/>
          <cell r="Q416"/>
        </row>
        <row r="417">
          <cell r="D417"/>
          <cell r="O417"/>
          <cell r="Q417"/>
        </row>
        <row r="418">
          <cell r="D418"/>
          <cell r="O418"/>
          <cell r="Q418"/>
        </row>
        <row r="419">
          <cell r="D419"/>
          <cell r="O419"/>
          <cell r="Q419"/>
        </row>
        <row r="420">
          <cell r="D420"/>
          <cell r="O420"/>
          <cell r="Q420"/>
        </row>
        <row r="421">
          <cell r="D421"/>
          <cell r="O421"/>
          <cell r="Q421"/>
        </row>
        <row r="422">
          <cell r="D422"/>
          <cell r="O422"/>
          <cell r="Q422"/>
        </row>
        <row r="423">
          <cell r="D423"/>
          <cell r="O423"/>
          <cell r="Q423"/>
        </row>
        <row r="424">
          <cell r="D424"/>
          <cell r="O424"/>
          <cell r="Q424"/>
        </row>
        <row r="425">
          <cell r="D425"/>
          <cell r="O425"/>
          <cell r="Q425"/>
        </row>
        <row r="426">
          <cell r="D426"/>
          <cell r="O426"/>
          <cell r="Q426"/>
        </row>
        <row r="427">
          <cell r="D427"/>
          <cell r="O427"/>
          <cell r="Q427"/>
        </row>
        <row r="428">
          <cell r="D428"/>
          <cell r="O428"/>
          <cell r="Q428"/>
        </row>
        <row r="429">
          <cell r="D429"/>
          <cell r="O429"/>
          <cell r="Q429"/>
        </row>
        <row r="430">
          <cell r="D430"/>
          <cell r="O430"/>
          <cell r="Q430"/>
        </row>
        <row r="431">
          <cell r="D431"/>
          <cell r="O431"/>
          <cell r="Q431"/>
        </row>
        <row r="432">
          <cell r="D432"/>
          <cell r="O432"/>
          <cell r="Q432"/>
        </row>
        <row r="433">
          <cell r="D433"/>
          <cell r="O433"/>
          <cell r="Q433"/>
        </row>
        <row r="434">
          <cell r="D434"/>
          <cell r="O434"/>
          <cell r="Q434"/>
        </row>
        <row r="435">
          <cell r="D435"/>
          <cell r="O435"/>
          <cell r="Q435"/>
        </row>
        <row r="436">
          <cell r="D436"/>
          <cell r="O436"/>
          <cell r="Q436"/>
        </row>
        <row r="437">
          <cell r="D437"/>
          <cell r="O437"/>
          <cell r="Q437"/>
        </row>
        <row r="438">
          <cell r="D438"/>
          <cell r="O438"/>
          <cell r="Q438"/>
        </row>
        <row r="439">
          <cell r="D439"/>
          <cell r="O439"/>
          <cell r="Q439"/>
        </row>
        <row r="440">
          <cell r="D440"/>
          <cell r="O440"/>
          <cell r="Q440"/>
        </row>
        <row r="441">
          <cell r="D441"/>
          <cell r="O441"/>
          <cell r="Q441"/>
        </row>
        <row r="442">
          <cell r="D442"/>
          <cell r="O442"/>
          <cell r="Q442"/>
        </row>
        <row r="443">
          <cell r="D443"/>
          <cell r="O443"/>
          <cell r="Q443"/>
        </row>
        <row r="444">
          <cell r="D444"/>
          <cell r="O444"/>
          <cell r="Q444"/>
        </row>
        <row r="445">
          <cell r="D445"/>
          <cell r="O445"/>
          <cell r="Q445"/>
        </row>
        <row r="446">
          <cell r="D446"/>
          <cell r="O446"/>
          <cell r="Q446"/>
        </row>
        <row r="447">
          <cell r="D447"/>
          <cell r="O447"/>
          <cell r="Q447"/>
        </row>
        <row r="448">
          <cell r="D448"/>
          <cell r="O448"/>
          <cell r="Q448"/>
        </row>
        <row r="449">
          <cell r="D449"/>
          <cell r="O449"/>
          <cell r="Q449"/>
        </row>
        <row r="450">
          <cell r="D450"/>
          <cell r="O450"/>
          <cell r="Q450"/>
        </row>
        <row r="451">
          <cell r="D451"/>
          <cell r="O451"/>
          <cell r="Q451"/>
        </row>
        <row r="452">
          <cell r="D452"/>
          <cell r="O452"/>
          <cell r="Q452"/>
        </row>
        <row r="453">
          <cell r="D453"/>
          <cell r="O453"/>
          <cell r="Q453"/>
        </row>
        <row r="454">
          <cell r="D454"/>
          <cell r="O454"/>
          <cell r="Q454"/>
        </row>
        <row r="455">
          <cell r="D455"/>
          <cell r="O455"/>
          <cell r="Q455"/>
        </row>
        <row r="456">
          <cell r="D456"/>
          <cell r="O456"/>
          <cell r="Q456"/>
        </row>
        <row r="457">
          <cell r="D457"/>
          <cell r="O457"/>
          <cell r="Q457"/>
        </row>
        <row r="458">
          <cell r="D458"/>
          <cell r="O458"/>
          <cell r="Q458"/>
        </row>
        <row r="459">
          <cell r="D459"/>
          <cell r="O459"/>
          <cell r="Q459"/>
        </row>
        <row r="460">
          <cell r="D460"/>
          <cell r="O460"/>
          <cell r="Q460"/>
        </row>
        <row r="461">
          <cell r="D461"/>
          <cell r="O461"/>
          <cell r="Q461"/>
        </row>
        <row r="462">
          <cell r="D462"/>
          <cell r="O462"/>
          <cell r="Q462"/>
        </row>
        <row r="463">
          <cell r="D463"/>
          <cell r="O463"/>
          <cell r="Q463"/>
        </row>
        <row r="464">
          <cell r="D464"/>
          <cell r="O464"/>
          <cell r="Q464"/>
        </row>
        <row r="465">
          <cell r="D465"/>
          <cell r="O465"/>
          <cell r="Q465"/>
        </row>
        <row r="466">
          <cell r="D466"/>
          <cell r="O466"/>
          <cell r="Q466"/>
        </row>
        <row r="467">
          <cell r="D467"/>
          <cell r="O467"/>
          <cell r="Q467"/>
        </row>
        <row r="468">
          <cell r="D468"/>
          <cell r="O468"/>
          <cell r="Q468"/>
        </row>
        <row r="469">
          <cell r="D469"/>
          <cell r="O469"/>
          <cell r="Q469"/>
        </row>
        <row r="470">
          <cell r="D470"/>
          <cell r="O470"/>
          <cell r="Q470"/>
        </row>
        <row r="471">
          <cell r="D471"/>
          <cell r="O471"/>
          <cell r="Q471"/>
        </row>
        <row r="472">
          <cell r="D472"/>
          <cell r="O472"/>
          <cell r="Q472"/>
        </row>
        <row r="473">
          <cell r="D473"/>
          <cell r="O473"/>
          <cell r="Q473"/>
        </row>
        <row r="474">
          <cell r="D474"/>
          <cell r="O474"/>
          <cell r="Q474"/>
        </row>
        <row r="475">
          <cell r="D475"/>
          <cell r="O475"/>
          <cell r="Q475"/>
        </row>
        <row r="476">
          <cell r="D476"/>
          <cell r="O476"/>
          <cell r="Q476"/>
        </row>
        <row r="477">
          <cell r="D477"/>
          <cell r="O477"/>
          <cell r="Q477"/>
        </row>
        <row r="478">
          <cell r="D478"/>
          <cell r="O478"/>
          <cell r="Q478"/>
        </row>
        <row r="479">
          <cell r="D479"/>
          <cell r="O479"/>
          <cell r="Q479"/>
        </row>
        <row r="480">
          <cell r="D480"/>
          <cell r="O480"/>
          <cell r="Q480"/>
        </row>
        <row r="481">
          <cell r="D481"/>
          <cell r="O481"/>
          <cell r="Q481"/>
        </row>
        <row r="482">
          <cell r="D482"/>
          <cell r="O482"/>
          <cell r="Q482"/>
        </row>
        <row r="483">
          <cell r="D483"/>
          <cell r="O483"/>
          <cell r="Q483"/>
        </row>
        <row r="484">
          <cell r="D484"/>
          <cell r="O484"/>
          <cell r="Q484"/>
        </row>
        <row r="485">
          <cell r="D485"/>
          <cell r="O485"/>
          <cell r="Q485"/>
        </row>
        <row r="486">
          <cell r="D486"/>
          <cell r="O486"/>
          <cell r="Q486"/>
        </row>
        <row r="487">
          <cell r="D487"/>
          <cell r="O487"/>
          <cell r="Q487"/>
        </row>
        <row r="488">
          <cell r="D488"/>
          <cell r="O488"/>
          <cell r="Q488"/>
        </row>
        <row r="489">
          <cell r="D489"/>
          <cell r="O489"/>
          <cell r="Q489"/>
        </row>
        <row r="490">
          <cell r="D490"/>
          <cell r="O490"/>
          <cell r="Q490"/>
        </row>
        <row r="491">
          <cell r="D491"/>
          <cell r="O491"/>
          <cell r="Q491"/>
        </row>
        <row r="492">
          <cell r="D492"/>
          <cell r="O492"/>
          <cell r="Q492"/>
        </row>
        <row r="493">
          <cell r="D493"/>
          <cell r="O493"/>
          <cell r="Q493"/>
        </row>
        <row r="494">
          <cell r="D494"/>
          <cell r="O494"/>
          <cell r="Q494"/>
        </row>
        <row r="495">
          <cell r="D495"/>
          <cell r="O495"/>
          <cell r="Q495"/>
        </row>
        <row r="496">
          <cell r="D496"/>
          <cell r="O496"/>
          <cell r="Q496"/>
        </row>
        <row r="497">
          <cell r="D497"/>
          <cell r="O497"/>
          <cell r="Q497"/>
        </row>
        <row r="498">
          <cell r="D498"/>
          <cell r="O498"/>
          <cell r="Q498"/>
        </row>
        <row r="499">
          <cell r="D499"/>
          <cell r="O499"/>
          <cell r="Q499"/>
        </row>
        <row r="500">
          <cell r="D500"/>
          <cell r="O500"/>
          <cell r="Q500"/>
        </row>
        <row r="501">
          <cell r="D501"/>
          <cell r="O501"/>
          <cell r="Q501"/>
        </row>
        <row r="502">
          <cell r="D502"/>
          <cell r="O502"/>
          <cell r="Q502"/>
        </row>
        <row r="503">
          <cell r="D503"/>
          <cell r="O503"/>
          <cell r="Q503"/>
        </row>
        <row r="504">
          <cell r="D504"/>
          <cell r="O504"/>
          <cell r="Q504"/>
        </row>
        <row r="505">
          <cell r="D505"/>
          <cell r="O505"/>
          <cell r="Q505"/>
        </row>
        <row r="506">
          <cell r="D506"/>
          <cell r="O506"/>
          <cell r="Q506"/>
        </row>
        <row r="507">
          <cell r="D507"/>
          <cell r="O507"/>
          <cell r="Q507"/>
        </row>
        <row r="508">
          <cell r="D508"/>
          <cell r="O508"/>
          <cell r="Q508"/>
        </row>
        <row r="509">
          <cell r="D509"/>
          <cell r="O509"/>
          <cell r="Q509"/>
        </row>
        <row r="510">
          <cell r="D510"/>
          <cell r="O510"/>
          <cell r="Q510"/>
        </row>
        <row r="511">
          <cell r="D511"/>
          <cell r="O511"/>
          <cell r="Q511"/>
        </row>
        <row r="512">
          <cell r="D512"/>
          <cell r="O512"/>
          <cell r="Q512"/>
        </row>
        <row r="513">
          <cell r="D513"/>
          <cell r="O513"/>
          <cell r="Q513"/>
        </row>
        <row r="514">
          <cell r="D514"/>
          <cell r="O514"/>
          <cell r="Q514"/>
        </row>
        <row r="515">
          <cell r="D515"/>
          <cell r="O515"/>
          <cell r="Q515"/>
        </row>
        <row r="516">
          <cell r="D516"/>
          <cell r="O516"/>
          <cell r="Q516"/>
        </row>
        <row r="517">
          <cell r="D517"/>
          <cell r="O517"/>
          <cell r="Q517"/>
        </row>
        <row r="518">
          <cell r="D518"/>
          <cell r="O518"/>
          <cell r="Q518"/>
        </row>
        <row r="519">
          <cell r="D519"/>
          <cell r="O519"/>
          <cell r="Q519"/>
        </row>
        <row r="520">
          <cell r="D520"/>
          <cell r="O520"/>
          <cell r="Q520"/>
        </row>
        <row r="521">
          <cell r="D521"/>
          <cell r="O521"/>
          <cell r="Q521"/>
        </row>
        <row r="522">
          <cell r="D522"/>
          <cell r="O522"/>
          <cell r="Q522"/>
        </row>
        <row r="523">
          <cell r="D523"/>
          <cell r="O523"/>
          <cell r="Q523"/>
        </row>
        <row r="524">
          <cell r="D524"/>
          <cell r="O524"/>
          <cell r="Q524"/>
        </row>
        <row r="525">
          <cell r="D525"/>
          <cell r="O525"/>
          <cell r="Q525"/>
        </row>
        <row r="526">
          <cell r="D526"/>
          <cell r="O526"/>
          <cell r="Q526"/>
        </row>
        <row r="527">
          <cell r="D527"/>
          <cell r="O527"/>
          <cell r="Q527"/>
        </row>
        <row r="528">
          <cell r="D528"/>
          <cell r="O528"/>
          <cell r="Q528"/>
        </row>
        <row r="529">
          <cell r="D529"/>
          <cell r="O529"/>
          <cell r="Q529"/>
        </row>
        <row r="530">
          <cell r="D530"/>
          <cell r="O530"/>
          <cell r="Q530"/>
        </row>
        <row r="531">
          <cell r="D531"/>
          <cell r="O531"/>
          <cell r="Q531"/>
        </row>
        <row r="532">
          <cell r="D532"/>
          <cell r="O532"/>
          <cell r="Q532"/>
        </row>
        <row r="533">
          <cell r="D533"/>
          <cell r="O533"/>
          <cell r="Q533"/>
        </row>
        <row r="534">
          <cell r="D534"/>
          <cell r="O534"/>
          <cell r="Q534"/>
        </row>
        <row r="535">
          <cell r="D535"/>
          <cell r="O535"/>
          <cell r="Q535"/>
        </row>
        <row r="536">
          <cell r="D536"/>
          <cell r="O536"/>
          <cell r="Q536"/>
        </row>
        <row r="537">
          <cell r="D537"/>
          <cell r="O537"/>
          <cell r="Q537"/>
        </row>
        <row r="538">
          <cell r="D538"/>
          <cell r="O538"/>
          <cell r="Q538"/>
        </row>
        <row r="539">
          <cell r="D539"/>
          <cell r="O539"/>
          <cell r="Q539"/>
        </row>
        <row r="540">
          <cell r="D540"/>
          <cell r="O540"/>
          <cell r="Q540"/>
        </row>
        <row r="541">
          <cell r="D541"/>
          <cell r="O541"/>
          <cell r="Q541"/>
        </row>
        <row r="542">
          <cell r="D542"/>
          <cell r="O542"/>
          <cell r="Q542"/>
        </row>
        <row r="543">
          <cell r="D543"/>
          <cell r="O543"/>
          <cell r="Q543"/>
        </row>
        <row r="544">
          <cell r="D544"/>
          <cell r="O544"/>
          <cell r="Q544"/>
        </row>
        <row r="545">
          <cell r="D545"/>
          <cell r="O545"/>
          <cell r="Q545"/>
        </row>
        <row r="546">
          <cell r="D546"/>
          <cell r="O546"/>
          <cell r="Q546"/>
        </row>
        <row r="547">
          <cell r="D547"/>
          <cell r="O547"/>
          <cell r="Q547"/>
        </row>
        <row r="548">
          <cell r="D548"/>
          <cell r="O548"/>
          <cell r="Q548"/>
        </row>
        <row r="549">
          <cell r="D549"/>
          <cell r="O549"/>
          <cell r="Q549"/>
        </row>
        <row r="550">
          <cell r="D550"/>
          <cell r="O550"/>
          <cell r="Q550"/>
        </row>
        <row r="551">
          <cell r="D551"/>
          <cell r="O551"/>
          <cell r="Q551"/>
        </row>
        <row r="552">
          <cell r="D552"/>
          <cell r="O552"/>
          <cell r="Q552"/>
        </row>
        <row r="553">
          <cell r="D553"/>
          <cell r="O553"/>
          <cell r="Q553"/>
        </row>
        <row r="554">
          <cell r="D554"/>
          <cell r="O554"/>
          <cell r="Q554"/>
        </row>
        <row r="555">
          <cell r="D555"/>
          <cell r="O555"/>
          <cell r="Q555"/>
        </row>
        <row r="556">
          <cell r="D556"/>
          <cell r="O556"/>
          <cell r="Q556"/>
        </row>
        <row r="557">
          <cell r="D557"/>
          <cell r="O557"/>
          <cell r="Q557"/>
        </row>
        <row r="558">
          <cell r="D558"/>
          <cell r="O558"/>
          <cell r="Q558"/>
        </row>
        <row r="559">
          <cell r="D559"/>
          <cell r="O559"/>
          <cell r="Q559"/>
        </row>
        <row r="560">
          <cell r="D560"/>
          <cell r="O560"/>
          <cell r="Q560"/>
        </row>
        <row r="561">
          <cell r="D561"/>
          <cell r="O561"/>
          <cell r="Q561"/>
        </row>
        <row r="562">
          <cell r="D562"/>
          <cell r="O562"/>
          <cell r="Q562"/>
        </row>
        <row r="563">
          <cell r="D563"/>
          <cell r="O563"/>
          <cell r="Q563"/>
        </row>
        <row r="564">
          <cell r="D564"/>
          <cell r="O564"/>
          <cell r="Q564"/>
        </row>
        <row r="565">
          <cell r="D565"/>
          <cell r="O565"/>
          <cell r="Q565"/>
        </row>
        <row r="566">
          <cell r="D566"/>
          <cell r="O566"/>
          <cell r="Q566"/>
        </row>
        <row r="567">
          <cell r="D567"/>
          <cell r="O567"/>
          <cell r="Q567"/>
        </row>
        <row r="568">
          <cell r="D568"/>
          <cell r="O568"/>
          <cell r="Q568"/>
        </row>
        <row r="569">
          <cell r="D569"/>
          <cell r="O569"/>
          <cell r="Q569"/>
        </row>
        <row r="570">
          <cell r="D570"/>
          <cell r="O570"/>
          <cell r="Q570"/>
        </row>
        <row r="571">
          <cell r="D571"/>
          <cell r="O571"/>
          <cell r="Q571"/>
        </row>
        <row r="572">
          <cell r="D572"/>
          <cell r="O572"/>
          <cell r="Q572"/>
        </row>
        <row r="573">
          <cell r="D573"/>
          <cell r="O573"/>
          <cell r="Q573"/>
        </row>
        <row r="574">
          <cell r="D574"/>
          <cell r="O574"/>
          <cell r="Q574"/>
        </row>
        <row r="575">
          <cell r="D575"/>
          <cell r="O575"/>
          <cell r="Q575"/>
        </row>
        <row r="576">
          <cell r="D576"/>
          <cell r="O576"/>
          <cell r="Q576"/>
        </row>
        <row r="577">
          <cell r="D577"/>
          <cell r="O577"/>
          <cell r="Q577"/>
        </row>
        <row r="578">
          <cell r="D578"/>
          <cell r="O578"/>
          <cell r="Q578"/>
        </row>
        <row r="579">
          <cell r="D579"/>
          <cell r="O579"/>
          <cell r="Q579"/>
        </row>
        <row r="580">
          <cell r="D580"/>
          <cell r="O580"/>
          <cell r="Q580"/>
        </row>
        <row r="581">
          <cell r="D581"/>
          <cell r="O581"/>
          <cell r="Q581"/>
        </row>
        <row r="582">
          <cell r="D582"/>
          <cell r="O582"/>
          <cell r="Q582"/>
        </row>
        <row r="583">
          <cell r="D583"/>
          <cell r="O583"/>
          <cell r="Q583"/>
        </row>
        <row r="584">
          <cell r="D584"/>
          <cell r="O584"/>
          <cell r="Q584"/>
        </row>
        <row r="585">
          <cell r="D585"/>
          <cell r="O585"/>
          <cell r="Q585"/>
        </row>
        <row r="586">
          <cell r="D586"/>
          <cell r="O586"/>
          <cell r="Q586"/>
        </row>
        <row r="587">
          <cell r="D587"/>
          <cell r="O587"/>
          <cell r="Q587"/>
        </row>
        <row r="588">
          <cell r="D588"/>
          <cell r="O588"/>
          <cell r="Q588"/>
        </row>
        <row r="589">
          <cell r="D589"/>
          <cell r="O589"/>
          <cell r="Q589"/>
        </row>
        <row r="590">
          <cell r="D590"/>
          <cell r="O590"/>
          <cell r="Q590"/>
        </row>
        <row r="591">
          <cell r="D591"/>
          <cell r="O591"/>
          <cell r="Q591"/>
        </row>
        <row r="592">
          <cell r="D592"/>
          <cell r="O592"/>
          <cell r="Q592"/>
        </row>
        <row r="593">
          <cell r="D593"/>
          <cell r="O593"/>
          <cell r="Q593"/>
        </row>
        <row r="594">
          <cell r="D594"/>
          <cell r="O594"/>
          <cell r="Q594"/>
        </row>
        <row r="595">
          <cell r="D595"/>
          <cell r="O595"/>
          <cell r="Q595"/>
        </row>
        <row r="596">
          <cell r="D596"/>
          <cell r="O596"/>
          <cell r="Q596"/>
        </row>
        <row r="597">
          <cell r="D597"/>
          <cell r="O597"/>
          <cell r="Q597"/>
        </row>
        <row r="598">
          <cell r="D598"/>
          <cell r="O598"/>
          <cell r="Q598"/>
        </row>
        <row r="599">
          <cell r="D599"/>
          <cell r="O599"/>
          <cell r="Q599"/>
        </row>
        <row r="600">
          <cell r="D600"/>
          <cell r="O600"/>
          <cell r="Q600"/>
        </row>
        <row r="601">
          <cell r="D601"/>
          <cell r="O601"/>
          <cell r="Q601"/>
        </row>
        <row r="602">
          <cell r="D602"/>
          <cell r="O602"/>
          <cell r="Q602"/>
        </row>
        <row r="603">
          <cell r="D603"/>
          <cell r="O603"/>
          <cell r="Q603"/>
        </row>
        <row r="604">
          <cell r="D604"/>
          <cell r="O604"/>
          <cell r="Q604"/>
        </row>
        <row r="605">
          <cell r="D605"/>
          <cell r="O605"/>
          <cell r="Q605"/>
        </row>
        <row r="606">
          <cell r="D606"/>
          <cell r="O606"/>
          <cell r="Q606"/>
        </row>
        <row r="607">
          <cell r="D607"/>
          <cell r="O607"/>
          <cell r="Q607"/>
        </row>
        <row r="608">
          <cell r="D608"/>
          <cell r="O608"/>
          <cell r="Q608"/>
        </row>
        <row r="609">
          <cell r="D609"/>
          <cell r="O609"/>
          <cell r="Q609"/>
        </row>
        <row r="610">
          <cell r="D610"/>
          <cell r="O610"/>
          <cell r="Q610"/>
        </row>
        <row r="611">
          <cell r="D611"/>
          <cell r="O611"/>
          <cell r="Q611"/>
        </row>
        <row r="612">
          <cell r="D612"/>
          <cell r="O612"/>
          <cell r="Q612"/>
        </row>
        <row r="613">
          <cell r="D613"/>
          <cell r="O613"/>
          <cell r="Q613"/>
        </row>
        <row r="614">
          <cell r="D614"/>
          <cell r="O614"/>
          <cell r="Q614"/>
        </row>
        <row r="615">
          <cell r="D615"/>
          <cell r="O615"/>
          <cell r="Q615"/>
        </row>
        <row r="616">
          <cell r="D616"/>
          <cell r="O616"/>
          <cell r="Q616"/>
        </row>
        <row r="617">
          <cell r="D617"/>
          <cell r="O617"/>
          <cell r="Q617"/>
        </row>
        <row r="618">
          <cell r="D618"/>
          <cell r="O618"/>
          <cell r="Q618"/>
        </row>
        <row r="619">
          <cell r="D619"/>
          <cell r="O619"/>
          <cell r="Q619"/>
        </row>
        <row r="620">
          <cell r="D620"/>
          <cell r="O620"/>
          <cell r="Q620"/>
        </row>
        <row r="621">
          <cell r="D621"/>
          <cell r="O621"/>
          <cell r="Q621"/>
        </row>
        <row r="622">
          <cell r="D622"/>
          <cell r="O622"/>
          <cell r="Q622"/>
        </row>
        <row r="623">
          <cell r="D623"/>
          <cell r="O623"/>
          <cell r="Q623"/>
        </row>
        <row r="624">
          <cell r="D624"/>
          <cell r="O624"/>
          <cell r="Q624"/>
        </row>
        <row r="625">
          <cell r="D625"/>
          <cell r="O625"/>
          <cell r="Q625"/>
        </row>
        <row r="626">
          <cell r="D626"/>
          <cell r="O626"/>
          <cell r="Q626"/>
        </row>
        <row r="627">
          <cell r="D627"/>
          <cell r="O627"/>
          <cell r="Q627"/>
        </row>
        <row r="628">
          <cell r="D628"/>
          <cell r="O628"/>
          <cell r="Q628"/>
        </row>
        <row r="629">
          <cell r="D629"/>
          <cell r="O629"/>
          <cell r="Q629"/>
        </row>
        <row r="630">
          <cell r="D630"/>
          <cell r="O630"/>
          <cell r="Q630"/>
        </row>
        <row r="631">
          <cell r="D631"/>
          <cell r="O631"/>
          <cell r="Q631"/>
        </row>
        <row r="632">
          <cell r="D632"/>
          <cell r="O632"/>
          <cell r="Q632"/>
        </row>
        <row r="633">
          <cell r="D633"/>
          <cell r="O633"/>
          <cell r="Q633"/>
        </row>
        <row r="634">
          <cell r="D634"/>
          <cell r="O634"/>
          <cell r="Q634"/>
        </row>
        <row r="635">
          <cell r="D635"/>
          <cell r="O635"/>
          <cell r="Q635"/>
        </row>
        <row r="636">
          <cell r="D636"/>
          <cell r="O636"/>
          <cell r="Q636"/>
        </row>
        <row r="637">
          <cell r="D637"/>
          <cell r="O637"/>
          <cell r="Q637"/>
        </row>
        <row r="638">
          <cell r="D638"/>
          <cell r="O638"/>
          <cell r="Q638"/>
        </row>
        <row r="639">
          <cell r="D639"/>
          <cell r="O639"/>
          <cell r="Q639"/>
        </row>
        <row r="640">
          <cell r="D640"/>
          <cell r="O640"/>
          <cell r="Q640"/>
        </row>
        <row r="641">
          <cell r="D641"/>
          <cell r="O641"/>
          <cell r="Q641"/>
        </row>
        <row r="642">
          <cell r="D642"/>
          <cell r="O642"/>
          <cell r="Q642"/>
        </row>
        <row r="643">
          <cell r="D643"/>
          <cell r="O643"/>
          <cell r="Q643"/>
        </row>
        <row r="644">
          <cell r="D644"/>
          <cell r="O644"/>
          <cell r="Q644"/>
        </row>
        <row r="645">
          <cell r="D645"/>
          <cell r="O645"/>
          <cell r="Q645"/>
        </row>
        <row r="646">
          <cell r="D646"/>
          <cell r="O646"/>
          <cell r="Q646"/>
        </row>
        <row r="647">
          <cell r="D647"/>
          <cell r="O647"/>
          <cell r="Q647"/>
        </row>
        <row r="648">
          <cell r="D648"/>
          <cell r="O648"/>
          <cell r="Q648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B"/>
      <sheetName val="Notice"/>
      <sheetName val="BUDGET"/>
      <sheetName val="BUDGET REVISE"/>
      <sheetName val="Settings"/>
      <sheetName val="SUIVIT BUDGET CASH"/>
      <sheetName val="Balzac USD"/>
      <sheetName val="Balzac CDF"/>
      <sheetName val="suivit Avance"/>
      <sheetName val="SIMULATIONS"/>
      <sheetName val="RECAP BUDGET"/>
      <sheetName val="ex BUDGET INITIAL"/>
      <sheetName val="chart of account"/>
      <sheetName val="CHARTS PROJECT per FAMILY"/>
      <sheetName val="CHART PROJECT"/>
      <sheetName val="CHART PROJECT per Account"/>
      <sheetName val="ALL MISSION"/>
      <sheetName val="All projects"/>
      <sheetName val="83 SV CASE MANAGEMENT MONROVIA"/>
      <sheetName val="05 IC REFUGEES"/>
      <sheetName val="Project 03"/>
      <sheetName val="Project 04"/>
      <sheetName val="Project 05"/>
      <sheetName val="Project 06"/>
      <sheetName val="Project 07"/>
      <sheetName val="Project 08"/>
      <sheetName val="Project 09"/>
      <sheetName val="Project 10"/>
      <sheetName val="Project 11"/>
      <sheetName val="Project 12"/>
      <sheetName val="Project 13"/>
      <sheetName val="Project 14"/>
      <sheetName val="Project 15"/>
      <sheetName val="Project 16"/>
      <sheetName val="Project 01 Paste"/>
      <sheetName val="Project 02 Paste"/>
      <sheetName val="Project 03 Paste"/>
      <sheetName val="Project 04 paste"/>
      <sheetName val="Project 05 paste"/>
      <sheetName val="Project 06 paste"/>
      <sheetName val="Project 07 paste"/>
      <sheetName val="Project 08 paste"/>
      <sheetName val="Project 09 paste"/>
      <sheetName val="Project 10 paste"/>
      <sheetName val="Project 11 paste"/>
      <sheetName val="Project 12 paste"/>
      <sheetName val="Project 13 paste"/>
      <sheetName val="Project 14 paste"/>
      <sheetName val="Project 15 paste"/>
      <sheetName val="Project 16 pa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D9">
            <v>0.08</v>
          </cell>
        </row>
        <row r="33">
          <cell r="B33">
            <v>1</v>
          </cell>
          <cell r="C33">
            <v>12</v>
          </cell>
        </row>
        <row r="106">
          <cell r="I10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BUDGET revisé"/>
      <sheetName val="Template"/>
      <sheetName val="Suivi budgétaire"/>
      <sheetName val="Mufunga"/>
      <sheetName val="Mukanga"/>
      <sheetName val="Butumba"/>
      <sheetName val="Kinkondja"/>
      <sheetName val="Balzac USD"/>
      <sheetName val="Balzac CDF"/>
      <sheetName val="CHART"/>
    </sheetNames>
    <sheetDataSet>
      <sheetData sheetId="0">
        <row r="13">
          <cell r="A13" t="str">
            <v>USD</v>
          </cell>
        </row>
        <row r="14">
          <cell r="A14" t="str">
            <v>CDF</v>
          </cell>
        </row>
        <row r="16">
          <cell r="A16" t="str">
            <v>-</v>
          </cell>
        </row>
        <row r="19">
          <cell r="B19" t="str">
            <v>Terrain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61x1</v>
          </cell>
        </row>
      </sheetData>
      <sheetData sheetId="10">
        <row r="2">
          <cell r="E2" t="str">
            <v>61x1</v>
          </cell>
        </row>
        <row r="3">
          <cell r="E3" t="str">
            <v>61x2</v>
          </cell>
        </row>
        <row r="4">
          <cell r="E4">
            <v>6210</v>
          </cell>
        </row>
        <row r="5">
          <cell r="E5">
            <v>6220</v>
          </cell>
        </row>
        <row r="6">
          <cell r="E6">
            <v>6230</v>
          </cell>
        </row>
        <row r="7">
          <cell r="E7">
            <v>6240</v>
          </cell>
        </row>
        <row r="8">
          <cell r="E8">
            <v>6250</v>
          </cell>
        </row>
        <row r="9">
          <cell r="E9">
            <v>6260</v>
          </cell>
        </row>
        <row r="10">
          <cell r="E10">
            <v>6270</v>
          </cell>
        </row>
        <row r="11">
          <cell r="E11">
            <v>6280</v>
          </cell>
        </row>
        <row r="12">
          <cell r="E12">
            <v>6285</v>
          </cell>
        </row>
        <row r="13">
          <cell r="E13">
            <v>6295</v>
          </cell>
        </row>
        <row r="14">
          <cell r="E14">
            <v>6301</v>
          </cell>
        </row>
        <row r="15">
          <cell r="E15">
            <v>6302</v>
          </cell>
        </row>
        <row r="16">
          <cell r="E16">
            <v>6303</v>
          </cell>
        </row>
        <row r="17">
          <cell r="E17">
            <v>6304</v>
          </cell>
        </row>
        <row r="18">
          <cell r="E18">
            <v>6311</v>
          </cell>
        </row>
        <row r="19">
          <cell r="E19">
            <v>6312</v>
          </cell>
        </row>
        <row r="20">
          <cell r="E20">
            <v>6315</v>
          </cell>
        </row>
        <row r="21">
          <cell r="E21">
            <v>6320</v>
          </cell>
        </row>
        <row r="22">
          <cell r="E22">
            <v>6321</v>
          </cell>
        </row>
        <row r="23">
          <cell r="E23">
            <v>6330</v>
          </cell>
        </row>
        <row r="24">
          <cell r="E24">
            <v>6331</v>
          </cell>
        </row>
        <row r="25">
          <cell r="E25">
            <v>6340</v>
          </cell>
        </row>
        <row r="26">
          <cell r="E26">
            <v>6400</v>
          </cell>
        </row>
        <row r="27">
          <cell r="E27">
            <v>6401</v>
          </cell>
        </row>
        <row r="28">
          <cell r="E28">
            <v>6412</v>
          </cell>
        </row>
        <row r="29">
          <cell r="E29">
            <v>6420</v>
          </cell>
        </row>
        <row r="30">
          <cell r="E30">
            <v>6430</v>
          </cell>
        </row>
        <row r="31">
          <cell r="E31">
            <v>6431</v>
          </cell>
        </row>
        <row r="32">
          <cell r="E32">
            <v>6440</v>
          </cell>
        </row>
        <row r="33">
          <cell r="E33">
            <v>6441</v>
          </cell>
        </row>
        <row r="34">
          <cell r="E34">
            <v>6450</v>
          </cell>
        </row>
        <row r="35">
          <cell r="E35">
            <v>6451</v>
          </cell>
        </row>
        <row r="36">
          <cell r="E36">
            <v>6460</v>
          </cell>
        </row>
        <row r="37">
          <cell r="E37">
            <v>6461</v>
          </cell>
        </row>
        <row r="38">
          <cell r="E38">
            <v>6470</v>
          </cell>
        </row>
        <row r="39">
          <cell r="E39">
            <v>6471</v>
          </cell>
        </row>
        <row r="40">
          <cell r="E40">
            <v>6480</v>
          </cell>
        </row>
        <row r="41">
          <cell r="E41">
            <v>6500</v>
          </cell>
        </row>
        <row r="42">
          <cell r="E42">
            <v>6510</v>
          </cell>
        </row>
        <row r="43">
          <cell r="E43">
            <v>6511</v>
          </cell>
        </row>
        <row r="44">
          <cell r="E44">
            <v>6520</v>
          </cell>
        </row>
        <row r="45">
          <cell r="E45">
            <v>6521</v>
          </cell>
        </row>
        <row r="46">
          <cell r="E46">
            <v>6530</v>
          </cell>
        </row>
        <row r="47">
          <cell r="E47">
            <v>6540</v>
          </cell>
        </row>
        <row r="48">
          <cell r="E48">
            <v>6550</v>
          </cell>
        </row>
        <row r="49">
          <cell r="E49">
            <v>6551</v>
          </cell>
        </row>
        <row r="50">
          <cell r="E50">
            <v>6560</v>
          </cell>
        </row>
        <row r="51">
          <cell r="E51">
            <v>6570</v>
          </cell>
        </row>
        <row r="52">
          <cell r="E52">
            <v>6620</v>
          </cell>
        </row>
        <row r="53">
          <cell r="E53">
            <v>6630</v>
          </cell>
        </row>
        <row r="54">
          <cell r="E54">
            <v>6640</v>
          </cell>
        </row>
        <row r="55">
          <cell r="E55">
            <v>6700</v>
          </cell>
        </row>
        <row r="56">
          <cell r="E56">
            <v>6701</v>
          </cell>
        </row>
        <row r="57">
          <cell r="E57">
            <v>6710</v>
          </cell>
        </row>
        <row r="58">
          <cell r="E58">
            <v>6711</v>
          </cell>
        </row>
        <row r="59">
          <cell r="E59">
            <v>6712</v>
          </cell>
        </row>
        <row r="60">
          <cell r="E60">
            <v>6713</v>
          </cell>
        </row>
        <row r="61">
          <cell r="E61">
            <v>6720</v>
          </cell>
        </row>
        <row r="62">
          <cell r="E62">
            <v>6722</v>
          </cell>
        </row>
        <row r="63">
          <cell r="E63">
            <v>6730</v>
          </cell>
        </row>
        <row r="64">
          <cell r="E64">
            <v>6731</v>
          </cell>
        </row>
        <row r="65">
          <cell r="E65">
            <v>6732</v>
          </cell>
        </row>
        <row r="66">
          <cell r="E66">
            <v>6740</v>
          </cell>
        </row>
        <row r="67">
          <cell r="E67">
            <v>6750</v>
          </cell>
        </row>
        <row r="68">
          <cell r="E68">
            <v>6751</v>
          </cell>
        </row>
        <row r="69">
          <cell r="E69">
            <v>6800</v>
          </cell>
        </row>
        <row r="70">
          <cell r="E70">
            <v>6801</v>
          </cell>
        </row>
        <row r="71">
          <cell r="E71">
            <v>6810</v>
          </cell>
        </row>
        <row r="72">
          <cell r="E72">
            <v>6811</v>
          </cell>
        </row>
        <row r="73">
          <cell r="E73">
            <v>6820</v>
          </cell>
        </row>
        <row r="74">
          <cell r="E74">
            <v>6821</v>
          </cell>
        </row>
        <row r="75">
          <cell r="E75">
            <v>6910</v>
          </cell>
        </row>
        <row r="76">
          <cell r="E76">
            <v>6920</v>
          </cell>
        </row>
        <row r="77">
          <cell r="E77">
            <v>6930</v>
          </cell>
        </row>
        <row r="78">
          <cell r="E78">
            <v>6931</v>
          </cell>
        </row>
        <row r="79">
          <cell r="E79">
            <v>6935</v>
          </cell>
        </row>
        <row r="80">
          <cell r="E80">
            <v>6940</v>
          </cell>
        </row>
        <row r="81">
          <cell r="E81">
            <v>6950</v>
          </cell>
        </row>
        <row r="82">
          <cell r="E82" t="str">
            <v>-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PARAMETER"/>
      <sheetName val="HYPOTHESE"/>
      <sheetName val="STAFF LIST"/>
      <sheetName val="IMPACT BUDG"/>
      <sheetName val="RECAP BUDGET LINES FORECASTED"/>
      <sheetName val="RECAP BASE FORECASTED"/>
      <sheetName val="NEW SALARY SC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PARAMETERS"/>
      <sheetName val="PURCHASE AND DEP"/>
      <sheetName val="RUNNING COSTS"/>
      <sheetName val="COMMUNICATION COSTS"/>
      <sheetName val="SUMMARY BY BUD LINE - FORECAST "/>
      <sheetName val="SUMMARY BY BASE - FORECAST -"/>
      <sheetName val="SUMMARY BY BASE - REAL -"/>
      <sheetName val="SUMMARY BY BUD LINE - REAL"/>
      <sheetName val="Z1 SUMMARY"/>
      <sheetName val="RC AND COMM COSTS FOLLOW UP"/>
      <sheetName val="Grille Salariel"/>
      <sheetName val="Sommaire"/>
      <sheetName val="TABLE_OF_CONTENTS"/>
      <sheetName val="PURCHASE_AND_DEP"/>
      <sheetName val="RUNNING_COSTS"/>
      <sheetName val="COMMUNICATION_COSTS"/>
      <sheetName val="SUMMARY_BY_BUD_LINE_-_FORECAST_"/>
      <sheetName val="SUMMARY_BY_BASE_-_FORECAST_-"/>
      <sheetName val="SUMMARY_BY_BASE_-_REAL_-"/>
      <sheetName val="SUMMARY_BY_BUD_LINE_-_REAL"/>
      <sheetName val="Z1_SUMMARY"/>
      <sheetName val="RC_AND_COMM_COSTS_FOLLOW_UP"/>
      <sheetName val="PARAMETER"/>
    </sheetNames>
    <sheetDataSet>
      <sheetData sheetId="0" refreshError="1"/>
      <sheetData sheetId="1" refreshError="1">
        <row r="3">
          <cell r="I3" t="str">
            <v>F1JP</v>
          </cell>
          <cell r="AB3" t="str">
            <v>TELSAT</v>
          </cell>
          <cell r="AK3">
            <v>6510</v>
          </cell>
        </row>
        <row r="4">
          <cell r="AB4" t="str">
            <v>TELMOB</v>
          </cell>
          <cell r="AE4" t="str">
            <v>PUR 100%</v>
          </cell>
          <cell r="AK4">
            <v>6511</v>
          </cell>
        </row>
        <row r="5">
          <cell r="AB5" t="str">
            <v>TELFIX</v>
          </cell>
          <cell r="AE5" t="str">
            <v>PUR DEP</v>
          </cell>
          <cell r="AK5">
            <v>6512</v>
          </cell>
        </row>
        <row r="6">
          <cell r="AB6" t="str">
            <v>FAX</v>
          </cell>
          <cell r="AE6" t="str">
            <v>OLD DEP</v>
          </cell>
          <cell r="AK6">
            <v>6513</v>
          </cell>
        </row>
        <row r="7">
          <cell r="AB7" t="str">
            <v>NET</v>
          </cell>
        </row>
        <row r="8">
          <cell r="AB8" t="str">
            <v>HF FIXE</v>
          </cell>
        </row>
        <row r="9">
          <cell r="AB9" t="str">
            <v>HF MOB</v>
          </cell>
        </row>
        <row r="10">
          <cell r="AB10" t="str">
            <v>VHF</v>
          </cell>
        </row>
        <row r="11">
          <cell r="AB11" t="str">
            <v>HANDSET</v>
          </cell>
        </row>
        <row r="12">
          <cell r="AB12" t="str">
            <v>RADDIV</v>
          </cell>
        </row>
        <row r="13">
          <cell r="AB13" t="str">
            <v>GENE</v>
          </cell>
        </row>
        <row r="14">
          <cell r="AB14" t="str">
            <v>EQDIV</v>
          </cell>
        </row>
        <row r="15">
          <cell r="AB15" t="str">
            <v>DESKTOP</v>
          </cell>
        </row>
        <row r="16">
          <cell r="AB16" t="str">
            <v>LAPTOP</v>
          </cell>
        </row>
        <row r="17">
          <cell r="AB17" t="str">
            <v>PRINTER</v>
          </cell>
        </row>
        <row r="18">
          <cell r="AB18" t="str">
            <v>COMPUTDIV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5"/>
      <sheetName val="R6"/>
      <sheetName val="R7"/>
      <sheetName val="R8"/>
      <sheetName val="SHEET"/>
      <sheetName val="PRINT"/>
      <sheetName val="P2"/>
      <sheetName val="P1"/>
      <sheetName val="TO_DO"/>
      <sheetName val="PARAMETER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15">
          <cell r="A15" t="str">
            <v>ElFasherAdmin</v>
          </cell>
        </row>
      </sheetData>
      <sheetData sheetId="23" refreshError="1">
        <row r="15">
          <cell r="A15" t="str">
            <v>ElFasherAdmin</v>
          </cell>
          <cell r="B15" t="str">
            <v>EFC01</v>
          </cell>
          <cell r="D15" t="str">
            <v>Active</v>
          </cell>
          <cell r="H15" t="str">
            <v>ELFASHER</v>
          </cell>
          <cell r="J15" t="str">
            <v>ADMIN</v>
          </cell>
          <cell r="L15" t="str">
            <v>F1I</v>
          </cell>
          <cell r="T15" t="str">
            <v>AM10</v>
          </cell>
          <cell r="V15" t="str">
            <v>AB00</v>
          </cell>
          <cell r="X15" t="str">
            <v>AG00</v>
          </cell>
          <cell r="Z15" t="str">
            <v>AB00</v>
          </cell>
          <cell r="AB15" t="str">
            <v>6500O</v>
          </cell>
          <cell r="AH15" t="str">
            <v>Office</v>
          </cell>
          <cell r="AJ15" t="str">
            <v>A</v>
          </cell>
          <cell r="AL15" t="str">
            <v>KH-BASE</v>
          </cell>
          <cell r="AV15" t="str">
            <v>End of contract</v>
          </cell>
          <cell r="AX15" t="str">
            <v>Normal 45 hours</v>
          </cell>
        </row>
        <row r="16">
          <cell r="A16" t="str">
            <v>ElFasherFS</v>
          </cell>
          <cell r="B16" t="str">
            <v>EFF01</v>
          </cell>
          <cell r="D16" t="str">
            <v>Stopped</v>
          </cell>
          <cell r="H16" t="str">
            <v>KEBKABIYA</v>
          </cell>
          <cell r="J16" t="str">
            <v>LOG</v>
          </cell>
          <cell r="L16" t="str">
            <v>Z1J</v>
          </cell>
          <cell r="T16" t="str">
            <v>AM11</v>
          </cell>
          <cell r="V16" t="str">
            <v>AB01</v>
          </cell>
          <cell r="X16" t="str">
            <v>BB01</v>
          </cell>
          <cell r="Z16" t="str">
            <v>AB01</v>
          </cell>
          <cell r="AB16">
            <v>6501</v>
          </cell>
          <cell r="AH16" t="str">
            <v>Guest House</v>
          </cell>
          <cell r="AJ16" t="str">
            <v>A1</v>
          </cell>
          <cell r="AL16" t="str">
            <v>KH-PS</v>
          </cell>
          <cell r="AV16" t="str">
            <v>End of project</v>
          </cell>
          <cell r="AX16" t="str">
            <v>Shift 45 hours</v>
          </cell>
        </row>
        <row r="17">
          <cell r="A17" t="str">
            <v>ElFasherNut</v>
          </cell>
          <cell r="B17" t="str">
            <v>EFN01</v>
          </cell>
          <cell r="H17" t="str">
            <v>NYALA</v>
          </cell>
          <cell r="J17" t="str">
            <v>WS</v>
          </cell>
          <cell r="L17" t="str">
            <v>D4D</v>
          </cell>
          <cell r="T17" t="str">
            <v>BA20</v>
          </cell>
          <cell r="V17" t="str">
            <v>AB02</v>
          </cell>
          <cell r="Z17" t="str">
            <v>AB02</v>
          </cell>
          <cell r="AH17" t="str">
            <v>SFC</v>
          </cell>
          <cell r="AJ17" t="str">
            <v>A2</v>
          </cell>
          <cell r="AL17" t="str">
            <v>NY-SF</v>
          </cell>
          <cell r="AV17" t="str">
            <v>Dismissal</v>
          </cell>
          <cell r="AX17" t="str">
            <v>Shift 48 hours</v>
          </cell>
        </row>
        <row r="18">
          <cell r="A18" t="str">
            <v>ElFasherFA</v>
          </cell>
          <cell r="B18" t="str">
            <v>EFN01</v>
          </cell>
          <cell r="H18" t="str">
            <v>SANYAFENDU</v>
          </cell>
          <cell r="J18" t="str">
            <v>FS</v>
          </cell>
          <cell r="L18" t="str">
            <v>F5K</v>
          </cell>
          <cell r="Z18" t="str">
            <v>AB03</v>
          </cell>
          <cell r="AH18" t="str">
            <v>TFC</v>
          </cell>
          <cell r="AJ18" t="str">
            <v>B</v>
          </cell>
          <cell r="AL18" t="str">
            <v>JU-LA</v>
          </cell>
          <cell r="AV18" t="str">
            <v>Resignation</v>
          </cell>
        </row>
        <row r="19">
          <cell r="A19" t="str">
            <v>ElFasherLog</v>
          </cell>
          <cell r="B19" t="str">
            <v>EFC01</v>
          </cell>
          <cell r="D19" t="str">
            <v>DC</v>
          </cell>
          <cell r="J19" t="str">
            <v>NUT</v>
          </cell>
          <cell r="L19" t="str">
            <v>B2K</v>
          </cell>
          <cell r="Z19" t="str">
            <v>AB04</v>
          </cell>
          <cell r="AH19" t="str">
            <v>Field</v>
          </cell>
          <cell r="AJ19" t="str">
            <v>B1</v>
          </cell>
          <cell r="AL19" t="str">
            <v>EF-KK</v>
          </cell>
          <cell r="AV19" t="str">
            <v>Transferred</v>
          </cell>
        </row>
        <row r="20">
          <cell r="A20" t="str">
            <v>ElFasherNutSurv</v>
          </cell>
          <cell r="B20" t="str">
            <v>EFN02</v>
          </cell>
          <cell r="D20" t="str">
            <v>IC</v>
          </cell>
          <cell r="J20" t="str">
            <v>HEALTH</v>
          </cell>
          <cell r="L20" t="str">
            <v>A1U</v>
          </cell>
          <cell r="Z20" t="str">
            <v>AB05</v>
          </cell>
          <cell r="AH20" t="str">
            <v>Nut survey</v>
          </cell>
          <cell r="AJ20" t="str">
            <v>B2</v>
          </cell>
          <cell r="AL20" t="str">
            <v>Not relocated</v>
          </cell>
          <cell r="AV20" t="str">
            <v>Sickness</v>
          </cell>
        </row>
        <row r="21">
          <cell r="A21" t="str">
            <v>ElFasherWS</v>
          </cell>
          <cell r="B21" t="str">
            <v>EFH01</v>
          </cell>
          <cell r="L21" t="str">
            <v>A1V</v>
          </cell>
          <cell r="Z21" t="str">
            <v>AC01</v>
          </cell>
          <cell r="AH21" t="str">
            <v>Psy</v>
          </cell>
          <cell r="AJ21" t="str">
            <v>C</v>
          </cell>
          <cell r="AV21" t="str">
            <v>Death</v>
          </cell>
        </row>
        <row r="22">
          <cell r="A22" t="str">
            <v>KebkabiyaAdmin</v>
          </cell>
          <cell r="B22" t="str">
            <v>KKC01</v>
          </cell>
          <cell r="L22" t="str">
            <v>D4C</v>
          </cell>
          <cell r="Z22" t="str">
            <v>AF01</v>
          </cell>
          <cell r="AH22" t="str">
            <v>WHouse</v>
          </cell>
          <cell r="AJ22" t="str">
            <v>C1</v>
          </cell>
          <cell r="AV22" t="str">
            <v>Other</v>
          </cell>
        </row>
        <row r="23">
          <cell r="A23" t="str">
            <v>KebkabiyaLog</v>
          </cell>
          <cell r="B23" t="str">
            <v>KKC01</v>
          </cell>
          <cell r="Z23" t="str">
            <v>AF02</v>
          </cell>
          <cell r="AJ23" t="str">
            <v>C2</v>
          </cell>
        </row>
        <row r="24">
          <cell r="A24" t="str">
            <v>KebkabiyaNut</v>
          </cell>
          <cell r="B24" t="str">
            <v>KKN01</v>
          </cell>
          <cell r="Z24" t="str">
            <v>AF03</v>
          </cell>
          <cell r="AJ24" t="str">
            <v>D</v>
          </cell>
        </row>
        <row r="25">
          <cell r="A25" t="str">
            <v>KebkabiyaWS</v>
          </cell>
          <cell r="B25" t="str">
            <v>KKH01</v>
          </cell>
          <cell r="Z25" t="str">
            <v>AG01</v>
          </cell>
          <cell r="AJ25" t="str">
            <v>D1</v>
          </cell>
        </row>
        <row r="26">
          <cell r="A26" t="str">
            <v>NyalaAdmin</v>
          </cell>
          <cell r="B26" t="str">
            <v>NYC01</v>
          </cell>
          <cell r="AJ26" t="str">
            <v>D2</v>
          </cell>
        </row>
        <row r="27">
          <cell r="A27" t="str">
            <v>NyalaLog</v>
          </cell>
          <cell r="B27" t="str">
            <v>NYC01</v>
          </cell>
          <cell r="AJ27" t="str">
            <v>E</v>
          </cell>
        </row>
        <row r="28">
          <cell r="A28" t="str">
            <v>NyalaNut</v>
          </cell>
          <cell r="B28" t="str">
            <v>NYN01</v>
          </cell>
          <cell r="AJ28" t="str">
            <v>E1</v>
          </cell>
        </row>
        <row r="29">
          <cell r="A29" t="str">
            <v>NyalaNutSurv</v>
          </cell>
          <cell r="B29" t="str">
            <v>NYN02</v>
          </cell>
          <cell r="AJ29" t="str">
            <v>E2</v>
          </cell>
        </row>
        <row r="30">
          <cell r="A30" t="str">
            <v>NyalaWS</v>
          </cell>
          <cell r="B30" t="str">
            <v>NYH01</v>
          </cell>
          <cell r="AJ30" t="str">
            <v>F</v>
          </cell>
        </row>
        <row r="31">
          <cell r="A31" t="str">
            <v>NyalaFS</v>
          </cell>
          <cell r="B31" t="str">
            <v>NYF01</v>
          </cell>
          <cell r="AJ31" t="str">
            <v>F1</v>
          </cell>
        </row>
        <row r="32">
          <cell r="A32" t="str">
            <v>SanyaFenduLog</v>
          </cell>
          <cell r="B32" t="str">
            <v>SFC01</v>
          </cell>
          <cell r="AJ32" t="str">
            <v>F2</v>
          </cell>
        </row>
        <row r="33">
          <cell r="A33" t="str">
            <v>SanyaFenduAdmin</v>
          </cell>
          <cell r="B33" t="str">
            <v>SFC01</v>
          </cell>
          <cell r="AJ33" t="str">
            <v>G</v>
          </cell>
        </row>
        <row r="34">
          <cell r="A34" t="str">
            <v>SanyaFenduNut</v>
          </cell>
          <cell r="B34" t="str">
            <v>SFN01</v>
          </cell>
          <cell r="AJ34" t="str">
            <v>G1</v>
          </cell>
        </row>
        <row r="35">
          <cell r="A35" t="str">
            <v>SanyaFenduWS</v>
          </cell>
          <cell r="B35" t="str">
            <v>SFH01</v>
          </cell>
          <cell r="AJ35" t="str">
            <v>G2</v>
          </cell>
        </row>
        <row r="36">
          <cell r="A36" t="str">
            <v>SanyaFenduFS</v>
          </cell>
          <cell r="B36" t="str">
            <v>SFF01</v>
          </cell>
          <cell r="AJ36" t="str">
            <v>H</v>
          </cell>
        </row>
        <row r="37">
          <cell r="AJ37" t="str">
            <v>H1</v>
          </cell>
        </row>
        <row r="38">
          <cell r="AJ38" t="str">
            <v>H2</v>
          </cell>
        </row>
        <row r="39">
          <cell r="AJ39" t="str">
            <v>I</v>
          </cell>
        </row>
        <row r="40">
          <cell r="AJ40" t="str">
            <v>I1</v>
          </cell>
        </row>
        <row r="41">
          <cell r="AJ41" t="str">
            <v>I2</v>
          </cell>
        </row>
      </sheetData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dBud"/>
      <sheetName val="Paramétrages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5"/>
      <sheetName val="R6"/>
      <sheetName val="R7"/>
      <sheetName val="R8"/>
      <sheetName val="SHEET"/>
      <sheetName val="PRINT"/>
      <sheetName val="P2"/>
      <sheetName val="P1"/>
      <sheetName val="TO_DO"/>
      <sheetName val="PARAMETERS"/>
      <sheetName val="IRC Summary"/>
      <sheetName val="Template"/>
      <sheetName val="Monthly data"/>
      <sheetName val="#Lookup"/>
      <sheetName val="Salary Grid"/>
      <sheetName val="Djabal_materials"/>
      <sheetName val="LIST"/>
      <sheetName val="PARAMETER"/>
      <sheetName val="Account code lookups- internal"/>
      <sheetName val="Paramètres"/>
      <sheetName val="Total budget"/>
      <sheetName val="TO_DO6"/>
      <sheetName val="TO_DO1"/>
      <sheetName val="TO_DO3"/>
      <sheetName val="TO_DO2"/>
      <sheetName val="TO_DO4"/>
      <sheetName val="TO_DO5"/>
      <sheetName val="TO_DO7"/>
      <sheetName val="TO_DO8"/>
      <sheetName val="TO_DO9"/>
      <sheetName val="TO_DO11"/>
      <sheetName val="TO_DO10"/>
      <sheetName val="TO_DO12"/>
      <sheetName val="TO_DO13"/>
      <sheetName val="TO_DO15"/>
      <sheetName val="TO_DO14"/>
      <sheetName val="TO_DO28"/>
      <sheetName val="TO_DO16"/>
      <sheetName val="TO_DO20"/>
      <sheetName val="TO_DO18"/>
      <sheetName val="TO_DO17"/>
      <sheetName val="TO_DO19"/>
      <sheetName val="TO_DO21"/>
      <sheetName val="TO_DO22"/>
      <sheetName val="TO_DO23"/>
      <sheetName val="TO_DO24"/>
      <sheetName val="TO_DO25"/>
      <sheetName val="TO_DO26"/>
      <sheetName val="TO_DO27"/>
      <sheetName val="TO_DO29"/>
      <sheetName val="Monthly_data"/>
      <sheetName val="Total_budget"/>
      <sheetName val="IRC_Summary"/>
      <sheetName val="TABLE OF CONTENTS"/>
      <sheetName val="PURCHASE AND DEP"/>
      <sheetName val="RUNNING COSTS"/>
      <sheetName val="COMMUNICATION COSTS"/>
      <sheetName val="SUMMARY BY BUD LINE - FORECAST "/>
      <sheetName val="SUMMARY BY BASE - FORECAST -"/>
      <sheetName val="SUMMARY BY BASE - REAL -"/>
      <sheetName val="SUMMARY BY BUD LINE - REAL"/>
      <sheetName val="Z1 SUMMARY"/>
      <sheetName val="RC AND COMM COSTS FOLLOW UP"/>
      <sheetName val="IRC_Summary1"/>
      <sheetName val="IRC_Summary3"/>
      <sheetName val="IRC_Summary2"/>
      <sheetName val="IRC_Summary4"/>
      <sheetName val="IRC_Summary5"/>
      <sheetName val="IRC_Summary6"/>
      <sheetName val="IRC_Summary8"/>
      <sheetName val="IRC_Summary7"/>
      <sheetName val="budget follow up"/>
      <sheetName val="IRC_Summary9"/>
      <sheetName val="TABLE_OF_CONTENTS"/>
      <sheetName val="PURCHASE_AND_DEP"/>
      <sheetName val="RUNNING_COSTS"/>
      <sheetName val="COMMUNICATION_COSTS"/>
      <sheetName val="SUMMARY_BY_BUD_LINE_-_FORECAST_"/>
      <sheetName val="SUMMARY_BY_BASE_-_FORECAST_-"/>
      <sheetName val="SUMMARY_BY_BASE_-_REAL_-"/>
      <sheetName val="SUMMARY_BY_BUD_LINE_-_REAL"/>
      <sheetName val="Z1_SUMMARY"/>
      <sheetName val="RC_AND_COMM_COSTS_FOLLOW_UP"/>
      <sheetName val="IRC_Summary11"/>
      <sheetName val="TABLE_OF_CONTENTS2"/>
      <sheetName val="PURCHASE_AND_DEP2"/>
      <sheetName val="RUNNING_COSTS2"/>
      <sheetName val="COMMUNICATION_COSTS2"/>
      <sheetName val="SUMMARY_BY_BUD_LINE_-_FORECAST2"/>
      <sheetName val="SUMMARY_BY_BASE_-_FORECAST_-2"/>
      <sheetName val="SUMMARY_BY_BASE_-_REAL_-2"/>
      <sheetName val="SUMMARY_BY_BUD_LINE_-_REAL2"/>
      <sheetName val="Z1_SUMMARY2"/>
      <sheetName val="RC_AND_COMM_COSTS_FOLLOW_UP2"/>
      <sheetName val="Monthly_data2"/>
      <sheetName val="IRC_Summary10"/>
      <sheetName val="TABLE_OF_CONTENTS1"/>
      <sheetName val="PURCHASE_AND_DEP1"/>
      <sheetName val="RUNNING_COSTS1"/>
      <sheetName val="COMMUNICATION_COSTS1"/>
      <sheetName val="SUMMARY_BY_BUD_LINE_-_FORECAST1"/>
      <sheetName val="SUMMARY_BY_BASE_-_FORECAST_-1"/>
      <sheetName val="SUMMARY_BY_BASE_-_REAL_-1"/>
      <sheetName val="SUMMARY_BY_BUD_LINE_-_REAL1"/>
      <sheetName val="Z1_SUMMARY1"/>
      <sheetName val="RC_AND_COMM_COSTS_FOLLOW_UP1"/>
      <sheetName val="Monthly_data1"/>
      <sheetName val="IRC_Summary12"/>
      <sheetName val="TABLE_OF_CONTENTS3"/>
      <sheetName val="PURCHASE_AND_DEP3"/>
      <sheetName val="RUNNING_COSTS3"/>
      <sheetName val="COMMUNICATION_COSTS3"/>
      <sheetName val="SUMMARY_BY_BUD_LINE_-_FORECAST3"/>
      <sheetName val="SUMMARY_BY_BASE_-_FORECAST_-3"/>
      <sheetName val="SUMMARY_BY_BASE_-_REAL_-3"/>
      <sheetName val="SUMMARY_BY_BUD_LINE_-_REAL3"/>
      <sheetName val="Z1_SUMMARY3"/>
      <sheetName val="RC_AND_COMM_COSTS_FOLLOW_UP3"/>
      <sheetName val="Monthly_data3"/>
      <sheetName val="IRC_Summary13"/>
      <sheetName val="TABLE_OF_CONTENTS4"/>
      <sheetName val="PURCHASE_AND_DEP4"/>
      <sheetName val="RUNNING_COSTS4"/>
      <sheetName val="COMMUNICATION_COSTS4"/>
      <sheetName val="SUMMARY_BY_BUD_LINE_-_FORECAST4"/>
      <sheetName val="SUMMARY_BY_BASE_-_FORECAST_-4"/>
      <sheetName val="SUMMARY_BY_BASE_-_REAL_-4"/>
      <sheetName val="SUMMARY_BY_BUD_LINE_-_REAL4"/>
      <sheetName val="Z1_SUMMARY4"/>
      <sheetName val="RC_AND_COMM_COSTS_FOLLOW_UP4"/>
      <sheetName val="Monthly_data4"/>
      <sheetName val="IRC_Summary14"/>
      <sheetName val="TABLE_OF_CONTENTS5"/>
      <sheetName val="PURCHASE_AND_DEP5"/>
      <sheetName val="RUNNING_COSTS5"/>
      <sheetName val="COMMUNICATION_COSTS5"/>
      <sheetName val="SUMMARY_BY_BUD_LINE_-_FORECAST5"/>
      <sheetName val="SUMMARY_BY_BASE_-_FORECAST_-5"/>
      <sheetName val="SUMMARY_BY_BASE_-_REAL_-5"/>
      <sheetName val="SUMMARY_BY_BUD_LINE_-_REAL5"/>
      <sheetName val="Z1_SUMMARY5"/>
      <sheetName val="RC_AND_COMM_COSTS_FOLLOW_UP5"/>
      <sheetName val="Monthly_data5"/>
      <sheetName val="IRC_Summary15"/>
      <sheetName val="TABLE_OF_CONTENTS6"/>
      <sheetName val="PURCHASE_AND_DEP6"/>
      <sheetName val="RUNNING_COSTS6"/>
      <sheetName val="COMMUNICATION_COSTS6"/>
      <sheetName val="SUMMARY_BY_BUD_LINE_-_FORECAST6"/>
      <sheetName val="SUMMARY_BY_BASE_-_FORECAST_-6"/>
      <sheetName val="SUMMARY_BY_BASE_-_REAL_-6"/>
      <sheetName val="SUMMARY_BY_BUD_LINE_-_REAL6"/>
      <sheetName val="Z1_SUMMARY6"/>
      <sheetName val="RC_AND_COMM_COSTS_FOLLOW_UP6"/>
      <sheetName val="Monthly_data6"/>
      <sheetName val="IRC_Summary16"/>
      <sheetName val="TABLE_OF_CONTENTS7"/>
      <sheetName val="PURCHASE_AND_DEP7"/>
      <sheetName val="RUNNING_COSTS7"/>
      <sheetName val="COMMUNICATION_COSTS7"/>
      <sheetName val="SUMMARY_BY_BUD_LINE_-_FORECAST7"/>
      <sheetName val="SUMMARY_BY_BASE_-_FORECAST_-7"/>
      <sheetName val="SUMMARY_BY_BASE_-_REAL_-7"/>
      <sheetName val="SUMMARY_BY_BUD_LINE_-_REAL7"/>
      <sheetName val="Z1_SUMMARY7"/>
      <sheetName val="RC_AND_COMM_COSTS_FOLLOW_UP7"/>
      <sheetName val="Monthly_data7"/>
      <sheetName val="IRC_Summary17"/>
      <sheetName val="TABLE_OF_CONTENTS8"/>
      <sheetName val="PURCHASE_AND_DEP8"/>
      <sheetName val="RUNNING_COSTS8"/>
      <sheetName val="COMMUNICATION_COSTS8"/>
      <sheetName val="SUMMARY_BY_BUD_LINE_-_FORECAST8"/>
      <sheetName val="SUMMARY_BY_BASE_-_FORECAST_-8"/>
      <sheetName val="SUMMARY_BY_BASE_-_REAL_-8"/>
      <sheetName val="SUMMARY_BY_BUD_LINE_-_REAL8"/>
      <sheetName val="Z1_SUMMARY8"/>
      <sheetName val="RC_AND_COMM_COSTS_FOLLOW_UP8"/>
      <sheetName val="Monthly_data8"/>
      <sheetName val="IRC_Summary18"/>
      <sheetName val="TABLE_OF_CONTENTS9"/>
      <sheetName val="PURCHASE_AND_DEP9"/>
      <sheetName val="RUNNING_COSTS9"/>
      <sheetName val="COMMUNICATION_COSTS9"/>
      <sheetName val="SUMMARY_BY_BUD_LINE_-_FORECAST9"/>
      <sheetName val="SUMMARY_BY_BASE_-_FORECAST_-9"/>
      <sheetName val="SUMMARY_BY_BASE_-_REAL_-9"/>
      <sheetName val="SUMMARY_BY_BUD_LINE_-_REAL9"/>
      <sheetName val="Z1_SUMMARY9"/>
      <sheetName val="RC_AND_COMM_COSTS_FOLLOW_UP9"/>
      <sheetName val="Monthly_data9"/>
      <sheetName val="IRC_Summary19"/>
      <sheetName val="TABLE_OF_CONTENTS10"/>
      <sheetName val="PURCHASE_AND_DEP10"/>
      <sheetName val="RUNNING_COSTS10"/>
      <sheetName val="COMMUNICATION_COSTS10"/>
      <sheetName val="SUMMARY_BY_BUD_LINE_-_FORECAS10"/>
      <sheetName val="SUMMARY_BY_BASE_-_FORECAST_-10"/>
      <sheetName val="SUMMARY_BY_BASE_-_REAL_-10"/>
      <sheetName val="SUMMARY_BY_BUD_LINE_-_REAL10"/>
      <sheetName val="Z1_SUMMARY10"/>
      <sheetName val="RC_AND_COMM_COSTS_FOLLOW_UP10"/>
      <sheetName val="Monthly_data10"/>
      <sheetName val="IRC_Summary20"/>
      <sheetName val="TABLE_OF_CONTENTS11"/>
      <sheetName val="PURCHASE_AND_DEP11"/>
      <sheetName val="RUNNING_COSTS11"/>
      <sheetName val="COMMUNICATION_COSTS11"/>
      <sheetName val="SUMMARY_BY_BUD_LINE_-_FORECAS11"/>
      <sheetName val="SUMMARY_BY_BASE_-_FORECAST_-11"/>
      <sheetName val="SUMMARY_BY_BASE_-_REAL_-11"/>
      <sheetName val="SUMMARY_BY_BUD_LINE_-_REAL11"/>
      <sheetName val="Z1_SUMMARY11"/>
      <sheetName val="RC_AND_COMM_COSTS_FOLLOW_UP11"/>
      <sheetName val="Monthly_data11"/>
      <sheetName val="IRC_Summary21"/>
      <sheetName val="TABLE_OF_CONTENTS12"/>
      <sheetName val="PURCHASE_AND_DEP12"/>
      <sheetName val="RUNNING_COSTS12"/>
      <sheetName val="COMMUNICATION_COSTS12"/>
      <sheetName val="SUMMARY_BY_BUD_LINE_-_FORECAS12"/>
      <sheetName val="SUMMARY_BY_BASE_-_FORECAST_-12"/>
      <sheetName val="SUMMARY_BY_BASE_-_REAL_-12"/>
      <sheetName val="SUMMARY_BY_BUD_LINE_-_REAL12"/>
      <sheetName val="Z1_SUMMARY12"/>
      <sheetName val="RC_AND_COMM_COSTS_FOLLOW_UP12"/>
      <sheetName val="Monthly_data12"/>
      <sheetName val="IRC_Summary22"/>
      <sheetName val="TABLE_OF_CONTENTS13"/>
      <sheetName val="PURCHASE_AND_DEP13"/>
      <sheetName val="RUNNING_COSTS13"/>
      <sheetName val="COMMUNICATION_COSTS13"/>
      <sheetName val="SUMMARY_BY_BUD_LINE_-_FORECAS13"/>
      <sheetName val="SUMMARY_BY_BASE_-_FORECAST_-13"/>
      <sheetName val="SUMMARY_BY_BASE_-_REAL_-13"/>
      <sheetName val="SUMMARY_BY_BUD_LINE_-_REAL13"/>
      <sheetName val="Z1_SUMMARY13"/>
      <sheetName val="RC_AND_COMM_COSTS_FOLLOW_UP13"/>
      <sheetName val="Monthly_data13"/>
      <sheetName val="budget_follow_up4"/>
      <sheetName val="Salary_Grid4"/>
      <sheetName val="Account_code_lookups-_internal4"/>
      <sheetName val="Total_budget4"/>
      <sheetName val="Salary_Grid3"/>
      <sheetName val="Account_code_lookups-_internal3"/>
      <sheetName val="Total_budget3"/>
      <sheetName val="budget_follow_up3"/>
      <sheetName val="Salary_Grid"/>
      <sheetName val="Account_code_lookups-_internal"/>
      <sheetName val="budget_follow_up"/>
      <sheetName val="Salary_Grid1"/>
      <sheetName val="Account_code_lookups-_internal1"/>
      <sheetName val="Total_budget1"/>
      <sheetName val="budget_follow_up1"/>
      <sheetName val="Salary_Grid2"/>
      <sheetName val="Account_code_lookups-_internal2"/>
      <sheetName val="Total_budget2"/>
      <sheetName val="budget_follow_up2"/>
      <sheetName val="Salary_Grid5"/>
      <sheetName val="Account_code_lookups-_internal5"/>
      <sheetName val="Total_budget5"/>
      <sheetName val="budget_follow_up5"/>
      <sheetName val="Salary_Grid6"/>
      <sheetName val="Account_code_lookups-_internal6"/>
      <sheetName val="Total_budget6"/>
      <sheetName val="budget_follow_up6"/>
      <sheetName val="RATE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15">
          <cell r="A15" t="str">
            <v>ElFasherAdmin</v>
          </cell>
        </row>
      </sheetData>
      <sheetData sheetId="23" refreshError="1">
        <row r="15">
          <cell r="A15" t="str">
            <v>ElFasherAdmin</v>
          </cell>
          <cell r="D15" t="str">
            <v>Active</v>
          </cell>
          <cell r="AH15" t="str">
            <v>Office</v>
          </cell>
        </row>
        <row r="16">
          <cell r="D16" t="str">
            <v>Stopped</v>
          </cell>
          <cell r="AH16" t="str">
            <v>Guest House</v>
          </cell>
        </row>
        <row r="17">
          <cell r="AH17" t="str">
            <v>SFC</v>
          </cell>
        </row>
        <row r="18">
          <cell r="AH18" t="str">
            <v>TFC</v>
          </cell>
        </row>
        <row r="19">
          <cell r="AH19" t="str">
            <v>Field</v>
          </cell>
        </row>
        <row r="20">
          <cell r="AH20" t="str">
            <v>Nut survey</v>
          </cell>
        </row>
        <row r="21">
          <cell r="AH21" t="str">
            <v>Psy</v>
          </cell>
        </row>
        <row r="22">
          <cell r="AH22" t="str">
            <v>WHouse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1"/>
      <sheetName val="Budg DV 457"/>
      <sheetName val="Budg DV 433"/>
      <sheetName val="Budg DV 442"/>
      <sheetName val="BUDG EC 513 Total"/>
      <sheetName val="BUDG EC 513 MBO"/>
      <sheetName val="BUDG EC 513 GS"/>
      <sheetName val="BUDG FD 528"/>
      <sheetName val="Recap Siege"/>
      <sheetName val="Budg_DV_457"/>
      <sheetName val="Budg_DV_433"/>
      <sheetName val="Budg_DV_442"/>
      <sheetName val="BUDG_EC_513_Total"/>
      <sheetName val="BUDG_EC_513_MBO"/>
      <sheetName val="BUDG_EC_513_GS"/>
      <sheetName val="BUDG_FD_528"/>
      <sheetName val="Recap_Siege"/>
      <sheetName val="Budg_DV_4573"/>
      <sheetName val="Budg_DV_4333"/>
      <sheetName val="Budg_DV_4423"/>
      <sheetName val="BUDG_EC_513_Total3"/>
      <sheetName val="BUDG_EC_513_MBO3"/>
      <sheetName val="BUDG_EC_513_GS3"/>
      <sheetName val="BUDG_FD_5283"/>
      <sheetName val="Recap_Siege3"/>
      <sheetName val="Budg_DV_4572"/>
      <sheetName val="Budg_DV_4332"/>
      <sheetName val="Budg_DV_4422"/>
      <sheetName val="BUDG_EC_513_Total2"/>
      <sheetName val="BUDG_EC_513_MBO2"/>
      <sheetName val="BUDG_EC_513_GS2"/>
      <sheetName val="BUDG_FD_5282"/>
      <sheetName val="Recap_Siege2"/>
      <sheetName val="Budg_DV_4571"/>
      <sheetName val="Budg_DV_4331"/>
      <sheetName val="Budg_DV_4421"/>
      <sheetName val="BUDG_EC_513_Total1"/>
      <sheetName val="BUDG_EC_513_MBO1"/>
      <sheetName val="BUDG_EC_513_GS1"/>
      <sheetName val="BUDG_FD_5281"/>
      <sheetName val="Recap_Siege1"/>
      <sheetName val="Budg_DV_4574"/>
      <sheetName val="Budg_DV_4334"/>
      <sheetName val="Budg_DV_4424"/>
      <sheetName val="BUDG_EC_513_Total4"/>
      <sheetName val="BUDG_EC_513_MBO4"/>
      <sheetName val="BUDG_EC_513_GS4"/>
      <sheetName val="BUDG_FD_5284"/>
      <sheetName val="Recap_Siege4"/>
      <sheetName val="Budg_DV_4575"/>
      <sheetName val="Budg_DV_4335"/>
      <sheetName val="Budg_DV_4425"/>
      <sheetName val="BUDG_EC_513_Total5"/>
      <sheetName val="BUDG_EC_513_MBO5"/>
      <sheetName val="BUDG_EC_513_GS5"/>
      <sheetName val="BUDG_FD_5285"/>
      <sheetName val="Recap_Siege5"/>
      <sheetName val="Banque MEB Pristina"/>
      <sheetName val="Caisse"/>
      <sheetName val="Critéres "/>
      <sheetName val="BFU Sindh Global-PKR"/>
      <sheetName val="Budg_DV_4576"/>
      <sheetName val="Budg_DV_4336"/>
      <sheetName val="Budg_DV_4426"/>
      <sheetName val="BUDG_EC_513_Total6"/>
      <sheetName val="BUDG_EC_513_MBO6"/>
      <sheetName val="BUDG_EC_513_GS6"/>
      <sheetName val="BUDG_FD_5286"/>
      <sheetName val="Recap_Siege6"/>
      <sheetName val="Budg_DV_4577"/>
      <sheetName val="Budg_DV_4337"/>
      <sheetName val="Budg_DV_4427"/>
      <sheetName val="BUDG_EC_513_Total7"/>
      <sheetName val="BUDG_EC_513_MBO7"/>
      <sheetName val="BUDG_EC_513_GS7"/>
      <sheetName val="BUDG_FD_5287"/>
      <sheetName val="Recap_Siege7"/>
      <sheetName val="Budg_DV_4578"/>
      <sheetName val="Budg_DV_4338"/>
      <sheetName val="Budg_DV_4428"/>
      <sheetName val="BUDG_EC_513_Total8"/>
      <sheetName val="BUDG_EC_513_MBO8"/>
      <sheetName val="BUDG_EC_513_GS8"/>
      <sheetName val="BUDG_FD_5288"/>
      <sheetName val="Recap_Siege8"/>
      <sheetName val="Budg_DV_4579"/>
      <sheetName val="Budg_DV_4339"/>
      <sheetName val="Budg_DV_4429"/>
      <sheetName val="BUDG_EC_513_Total9"/>
      <sheetName val="BUDG_EC_513_MBO9"/>
      <sheetName val="BUDG_EC_513_GS9"/>
      <sheetName val="BUDG_FD_5289"/>
      <sheetName val="Recap_Siege9"/>
      <sheetName val="Budg_DV_45710"/>
      <sheetName val="Budg_DV_43310"/>
      <sheetName val="Budg_DV_44210"/>
      <sheetName val="BUDG_EC_513_Total10"/>
      <sheetName val="BUDG_EC_513_MBO10"/>
      <sheetName val="BUDG_EC_513_GS10"/>
      <sheetName val="BUDG_FD_52810"/>
      <sheetName val="Recap_Siege10"/>
      <sheetName val="Budg_DV_45711"/>
      <sheetName val="Budg_DV_43311"/>
      <sheetName val="Budg_DV_44211"/>
      <sheetName val="BUDG_EC_513_Total11"/>
      <sheetName val="BUDG_EC_513_MBO11"/>
      <sheetName val="BUDG_EC_513_GS11"/>
      <sheetName val="BUDG_FD_52811"/>
      <sheetName val="Recap_Siege11"/>
      <sheetName val="Budg_DV_45712"/>
      <sheetName val="Budg_DV_43312"/>
      <sheetName val="Budg_DV_44212"/>
      <sheetName val="BUDG_EC_513_Total12"/>
      <sheetName val="BUDG_EC_513_MBO12"/>
      <sheetName val="BUDG_EC_513_GS12"/>
      <sheetName val="BUDG_FD_52812"/>
      <sheetName val="Recap_Siege12"/>
      <sheetName val="Budg_DV_45713"/>
      <sheetName val="Budg_DV_43313"/>
      <sheetName val="Budg_DV_44213"/>
      <sheetName val="BUDG_EC_513_Total13"/>
      <sheetName val="BUDG_EC_513_MBO13"/>
      <sheetName val="BUDG_EC_513_GS13"/>
      <sheetName val="BUDG_FD_52813"/>
      <sheetName val="Recap_Siege13"/>
      <sheetName val="Budg_DV_45714"/>
      <sheetName val="Budg_DV_43314"/>
      <sheetName val="Budg_DV_44214"/>
      <sheetName val="BUDG_EC_513_Total14"/>
      <sheetName val="BUDG_EC_513_MBO14"/>
      <sheetName val="BUDG_EC_513_GS14"/>
      <sheetName val="BUDG_FD_52814"/>
      <sheetName val="Recap_Siege14"/>
      <sheetName val="Budg_DV_45715"/>
      <sheetName val="Budg_DV_43315"/>
      <sheetName val="Budg_DV_44215"/>
      <sheetName val="BUDG_EC_513_Total15"/>
      <sheetName val="BUDG_EC_513_MBO15"/>
      <sheetName val="BUDG_EC_513_GS15"/>
      <sheetName val="BUDG_FD_52815"/>
      <sheetName val="Recap_Siege15"/>
      <sheetName val="Budg_DV_45716"/>
      <sheetName val="Budg_DV_43316"/>
      <sheetName val="Budg_DV_44216"/>
      <sheetName val="BUDG_EC_513_Total16"/>
      <sheetName val="BUDG_EC_513_MBO16"/>
      <sheetName val="BUDG_EC_513_GS16"/>
      <sheetName val="BUDG_FD_52816"/>
      <sheetName val="Recap_Siege16"/>
      <sheetName val="Budg_DV_45717"/>
      <sheetName val="Budg_DV_43317"/>
      <sheetName val="Budg_DV_44217"/>
      <sheetName val="BUDG_EC_513_Total17"/>
      <sheetName val="BUDG_EC_513_MBO17"/>
      <sheetName val="BUDG_EC_513_GS17"/>
      <sheetName val="BUDG_FD_52817"/>
      <sheetName val="Recap_Siege17"/>
      <sheetName val="Budg_DV_45718"/>
      <sheetName val="Budg_DV_43318"/>
      <sheetName val="Budg_DV_44218"/>
      <sheetName val="BUDG_EC_513_Total18"/>
      <sheetName val="BUDG_EC_513_MBO18"/>
      <sheetName val="BUDG_EC_513_GS18"/>
      <sheetName val="BUDG_FD_52818"/>
      <sheetName val="Recap_Siege18"/>
      <sheetName val="Budg_DV_45719"/>
      <sheetName val="Budg_DV_43319"/>
      <sheetName val="Budg_DV_44219"/>
      <sheetName val="BUDG_EC_513_Total19"/>
      <sheetName val="BUDG_EC_513_MBO19"/>
      <sheetName val="BUDG_EC_513_GS19"/>
      <sheetName val="BUDG_FD_52819"/>
      <sheetName val="Recap_Siege19"/>
      <sheetName val="Budg_DV_45720"/>
      <sheetName val="Budg_DV_43320"/>
      <sheetName val="Budg_DV_44220"/>
      <sheetName val="BUDG_EC_513_Total20"/>
      <sheetName val="BUDG_EC_513_MBO20"/>
      <sheetName val="BUDG_EC_513_GS20"/>
      <sheetName val="BUDG_FD_52820"/>
      <sheetName val="Recap_Siege20"/>
      <sheetName val="Budg_DV_45721"/>
      <sheetName val="Budg_DV_43321"/>
      <sheetName val="Budg_DV_44221"/>
      <sheetName val="BUDG_EC_513_Total21"/>
      <sheetName val="BUDG_EC_513_MBO21"/>
      <sheetName val="BUDG_EC_513_GS21"/>
      <sheetName val="BUDG_FD_52821"/>
      <sheetName val="Recap_Siege21"/>
      <sheetName val="Budg_DV_45722"/>
      <sheetName val="Budg_DV_43322"/>
      <sheetName val="Budg_DV_44222"/>
      <sheetName val="BUDG_EC_513_Total22"/>
      <sheetName val="BUDG_EC_513_MBO22"/>
      <sheetName val="BUDG_EC_513_GS22"/>
      <sheetName val="BUDG_FD_52822"/>
      <sheetName val="Recap_Siege22"/>
      <sheetName val="Budg_DV_45723"/>
      <sheetName val="Budg_DV_43323"/>
      <sheetName val="Budg_DV_44223"/>
      <sheetName val="BUDG_EC_513_Total23"/>
      <sheetName val="BUDG_EC_513_MBO23"/>
      <sheetName val="BUDG_EC_513_GS23"/>
      <sheetName val="BUDG_FD_52823"/>
      <sheetName val="Recap_Siege23"/>
      <sheetName val="Budg_DV_45724"/>
      <sheetName val="Budg_DV_43324"/>
      <sheetName val="Budg_DV_44224"/>
      <sheetName val="BUDG_EC_513_Total24"/>
      <sheetName val="BUDG_EC_513_MBO24"/>
      <sheetName val="BUDG_EC_513_GS24"/>
      <sheetName val="BUDG_FD_52824"/>
      <sheetName val="Recap_Siege24"/>
      <sheetName val="Budg_DV_45725"/>
      <sheetName val="Budg_DV_43325"/>
      <sheetName val="Budg_DV_44225"/>
      <sheetName val="BUDG_EC_513_Total25"/>
      <sheetName val="BUDG_EC_513_MBO25"/>
      <sheetName val="BUDG_EC_513_GS25"/>
      <sheetName val="BUDG_FD_52825"/>
      <sheetName val="Recap_Siege25"/>
      <sheetName val="Budg_DV_45726"/>
      <sheetName val="Budg_DV_43326"/>
      <sheetName val="Budg_DV_44226"/>
      <sheetName val="BUDG_EC_513_Total26"/>
      <sheetName val="BUDG_EC_513_MBO26"/>
      <sheetName val="BUDG_EC_513_GS26"/>
      <sheetName val="BUDG_FD_52826"/>
      <sheetName val="Recap_Siege26"/>
      <sheetName val="Budg_DV_45727"/>
      <sheetName val="Budg_DV_43327"/>
      <sheetName val="Budg_DV_44227"/>
      <sheetName val="BUDG_EC_513_Total27"/>
      <sheetName val="BUDG_EC_513_MBO27"/>
      <sheetName val="BUDG_EC_513_GS27"/>
      <sheetName val="BUDG_FD_52827"/>
      <sheetName val="Recap_Siege27"/>
      <sheetName val="Budg_DV_45729"/>
      <sheetName val="Budg_DV_43329"/>
      <sheetName val="Budg_DV_44229"/>
      <sheetName val="BUDG_EC_513_Total29"/>
      <sheetName val="BUDG_EC_513_MBO29"/>
      <sheetName val="BUDG_EC_513_GS29"/>
      <sheetName val="BUDG_FD_52829"/>
      <sheetName val="Recap_Siege29"/>
      <sheetName val="Budg_DV_45728"/>
      <sheetName val="Budg_DV_43328"/>
      <sheetName val="Budg_DV_44228"/>
      <sheetName val="BUDG_EC_513_Total28"/>
      <sheetName val="BUDG_EC_513_MBO28"/>
      <sheetName val="BUDG_EC_513_GS28"/>
      <sheetName val="BUDG_FD_52828"/>
      <sheetName val="Recap_Siege28"/>
      <sheetName val="Budg_DV_45730"/>
      <sheetName val="Budg_DV_43330"/>
      <sheetName val="Budg_DV_44230"/>
      <sheetName val="BUDG_EC_513_Total30"/>
      <sheetName val="BUDG_EC_513_MBO30"/>
      <sheetName val="BUDG_EC_513_GS30"/>
      <sheetName val="BUDG_FD_52830"/>
      <sheetName val="Recap_Siege30"/>
      <sheetName val="Budg_DV_45731"/>
      <sheetName val="Budg_DV_43331"/>
      <sheetName val="Budg_DV_44231"/>
      <sheetName val="BUDG_EC_513_Total31"/>
      <sheetName val="BUDG_EC_513_MBO31"/>
      <sheetName val="BUDG_EC_513_GS31"/>
      <sheetName val="BUDG_FD_52831"/>
      <sheetName val="Recap_Siege31"/>
      <sheetName val="Budg_DV_45732"/>
      <sheetName val="Budg_DV_43332"/>
      <sheetName val="Budg_DV_44232"/>
      <sheetName val="BUDG_EC_513_Total32"/>
      <sheetName val="BUDG_EC_513_MBO32"/>
      <sheetName val="BUDG_EC_513_GS32"/>
      <sheetName val="BUDG_FD_52832"/>
      <sheetName val="Recap_Siege32"/>
      <sheetName val="Budg_DV_45734"/>
      <sheetName val="Budg_DV_43334"/>
      <sheetName val="Budg_DV_44234"/>
      <sheetName val="BUDG_EC_513_Total34"/>
      <sheetName val="BUDG_EC_513_MBO34"/>
      <sheetName val="BUDG_EC_513_GS34"/>
      <sheetName val="BUDG_FD_52834"/>
      <sheetName val="Recap_Siege34"/>
      <sheetName val="Budg_DV_45733"/>
      <sheetName val="Budg_DV_43333"/>
      <sheetName val="Budg_DV_44233"/>
      <sheetName val="BUDG_EC_513_Total33"/>
      <sheetName val="BUDG_EC_513_MBO33"/>
      <sheetName val="BUDG_EC_513_GS33"/>
      <sheetName val="BUDG_FD_52833"/>
      <sheetName val="Recap_Siege33"/>
      <sheetName val="Budg_DV_45735"/>
      <sheetName val="Budg_DV_43335"/>
      <sheetName val="Budg_DV_44235"/>
      <sheetName val="BUDG_EC_513_Total35"/>
      <sheetName val="BUDG_EC_513_MBO35"/>
      <sheetName val="BUDG_EC_513_GS35"/>
      <sheetName val="BUDG_FD_52835"/>
      <sheetName val="Recap_Siege35"/>
      <sheetName val="Budg_DV_45736"/>
      <sheetName val="Budg_DV_43336"/>
      <sheetName val="Budg_DV_44236"/>
      <sheetName val="BUDG_EC_513_Total36"/>
      <sheetName val="BUDG_EC_513_MBO36"/>
      <sheetName val="BUDG_EC_513_GS36"/>
      <sheetName val="BUDG_FD_52836"/>
      <sheetName val="Recap_Siege36"/>
      <sheetName val="Budg_DV_45739"/>
      <sheetName val="Budg_DV_43339"/>
      <sheetName val="Budg_DV_44239"/>
      <sheetName val="BUDG_EC_513_Total39"/>
      <sheetName val="BUDG_EC_513_MBO39"/>
      <sheetName val="BUDG_EC_513_GS39"/>
      <sheetName val="BUDG_FD_52839"/>
      <sheetName val="Recap_Siege39"/>
      <sheetName val="Budg_DV_45737"/>
      <sheetName val="Budg_DV_43337"/>
      <sheetName val="Budg_DV_44237"/>
      <sheetName val="BUDG_EC_513_Total37"/>
      <sheetName val="BUDG_EC_513_MBO37"/>
      <sheetName val="BUDG_EC_513_GS37"/>
      <sheetName val="BUDG_FD_52837"/>
      <sheetName val="Recap_Siege37"/>
      <sheetName val="Budg_DV_45738"/>
      <sheetName val="Budg_DV_43338"/>
      <sheetName val="Budg_DV_44238"/>
      <sheetName val="BUDG_EC_513_Total38"/>
      <sheetName val="BUDG_EC_513_MBO38"/>
      <sheetName val="BUDG_EC_513_GS38"/>
      <sheetName val="BUDG_FD_52838"/>
      <sheetName val="Recap_Siege38"/>
      <sheetName val="Budg_DV_45740"/>
      <sheetName val="Budg_DV_43340"/>
      <sheetName val="Budg_DV_44240"/>
      <sheetName val="BUDG_EC_513_Total40"/>
      <sheetName val="BUDG_EC_513_MBO40"/>
      <sheetName val="BUDG_EC_513_GS40"/>
      <sheetName val="BUDG_FD_52840"/>
      <sheetName val="Recap_Siege40"/>
      <sheetName val="Budg_DV_45741"/>
      <sheetName val="Budg_DV_43341"/>
      <sheetName val="Budg_DV_44241"/>
      <sheetName val="BUDG_EC_513_Total41"/>
      <sheetName val="BUDG_EC_513_MBO41"/>
      <sheetName val="BUDG_EC_513_GS41"/>
      <sheetName val="BUDG_FD_52841"/>
      <sheetName val="Recap_Siege41"/>
      <sheetName val="Budg_DV_45742"/>
      <sheetName val="Budg_DV_43342"/>
      <sheetName val="Budg_DV_44242"/>
      <sheetName val="BUDG_EC_513_Total42"/>
      <sheetName val="BUDG_EC_513_MBO42"/>
      <sheetName val="BUDG_EC_513_GS42"/>
      <sheetName val="BUDG_FD_52842"/>
      <sheetName val="Recap_Siege42"/>
      <sheetName val="Budg_DV_45762"/>
      <sheetName val="Budg_DV_43362"/>
      <sheetName val="Budg_DV_44262"/>
      <sheetName val="BUDG_EC_513_Total62"/>
      <sheetName val="BUDG_EC_513_MBO62"/>
      <sheetName val="BUDG_EC_513_GS62"/>
      <sheetName val="BUDG_FD_52862"/>
      <sheetName val="Recap_Siege62"/>
      <sheetName val="Budg_DV_45743"/>
      <sheetName val="Budg_DV_43343"/>
      <sheetName val="Budg_DV_44243"/>
      <sheetName val="BUDG_EC_513_Total43"/>
      <sheetName val="BUDG_EC_513_MBO43"/>
      <sheetName val="BUDG_EC_513_GS43"/>
      <sheetName val="BUDG_FD_52843"/>
      <sheetName val="Recap_Siege43"/>
      <sheetName val="Budg_DV_45744"/>
      <sheetName val="Budg_DV_43344"/>
      <sheetName val="Budg_DV_44244"/>
      <sheetName val="BUDG_EC_513_Total44"/>
      <sheetName val="BUDG_EC_513_MBO44"/>
      <sheetName val="BUDG_EC_513_GS44"/>
      <sheetName val="BUDG_FD_52844"/>
      <sheetName val="Recap_Siege44"/>
      <sheetName val="Budg_DV_45745"/>
      <sheetName val="Budg_DV_43345"/>
      <sheetName val="Budg_DV_44245"/>
      <sheetName val="BUDG_EC_513_Total45"/>
      <sheetName val="BUDG_EC_513_MBO45"/>
      <sheetName val="BUDG_EC_513_GS45"/>
      <sheetName val="BUDG_FD_52845"/>
      <sheetName val="Recap_Siege45"/>
      <sheetName val="Budg_DV_45746"/>
      <sheetName val="Budg_DV_43346"/>
      <sheetName val="Budg_DV_44246"/>
      <sheetName val="BUDG_EC_513_Total46"/>
      <sheetName val="BUDG_EC_513_MBO46"/>
      <sheetName val="BUDG_EC_513_GS46"/>
      <sheetName val="BUDG_FD_52846"/>
      <sheetName val="Recap_Siege46"/>
      <sheetName val="Budg_DV_45747"/>
      <sheetName val="Budg_DV_43347"/>
      <sheetName val="Budg_DV_44247"/>
      <sheetName val="BUDG_EC_513_Total47"/>
      <sheetName val="BUDG_EC_513_MBO47"/>
      <sheetName val="BUDG_EC_513_GS47"/>
      <sheetName val="BUDG_FD_52847"/>
      <sheetName val="Recap_Siege47"/>
      <sheetName val="Budg_DV_45748"/>
      <sheetName val="Budg_DV_43348"/>
      <sheetName val="Budg_DV_44248"/>
      <sheetName val="BUDG_EC_513_Total48"/>
      <sheetName val="BUDG_EC_513_MBO48"/>
      <sheetName val="BUDG_EC_513_GS48"/>
      <sheetName val="BUDG_FD_52848"/>
      <sheetName val="Recap_Siege48"/>
      <sheetName val="Budg_DV_45749"/>
      <sheetName val="Budg_DV_43349"/>
      <sheetName val="Budg_DV_44249"/>
      <sheetName val="BUDG_EC_513_Total49"/>
      <sheetName val="BUDG_EC_513_MBO49"/>
      <sheetName val="BUDG_EC_513_GS49"/>
      <sheetName val="BUDG_FD_52849"/>
      <sheetName val="Recap_Siege49"/>
      <sheetName val="Budg_DV_45750"/>
      <sheetName val="Budg_DV_43350"/>
      <sheetName val="Budg_DV_44250"/>
      <sheetName val="BUDG_EC_513_Total50"/>
      <sheetName val="BUDG_EC_513_MBO50"/>
      <sheetName val="BUDG_EC_513_GS50"/>
      <sheetName val="BUDG_FD_52850"/>
      <sheetName val="Recap_Siege50"/>
      <sheetName val="Budg_DV_45751"/>
      <sheetName val="Budg_DV_43351"/>
      <sheetName val="Budg_DV_44251"/>
      <sheetName val="BUDG_EC_513_Total51"/>
      <sheetName val="BUDG_EC_513_MBO51"/>
      <sheetName val="BUDG_EC_513_GS51"/>
      <sheetName val="BUDG_FD_52851"/>
      <sheetName val="Recap_Siege51"/>
      <sheetName val="Budg_DV_45752"/>
      <sheetName val="Budg_DV_43352"/>
      <sheetName val="Budg_DV_44252"/>
      <sheetName val="BUDG_EC_513_Total52"/>
      <sheetName val="BUDG_EC_513_MBO52"/>
      <sheetName val="BUDG_EC_513_GS52"/>
      <sheetName val="BUDG_FD_52852"/>
      <sheetName val="Recap_Siege52"/>
      <sheetName val="Budg_DV_45753"/>
      <sheetName val="Budg_DV_43353"/>
      <sheetName val="Budg_DV_44253"/>
      <sheetName val="BUDG_EC_513_Total53"/>
      <sheetName val="BUDG_EC_513_MBO53"/>
      <sheetName val="BUDG_EC_513_GS53"/>
      <sheetName val="BUDG_FD_52853"/>
      <sheetName val="Recap_Siege53"/>
      <sheetName val="Budg_DV_45754"/>
      <sheetName val="Budg_DV_43354"/>
      <sheetName val="Budg_DV_44254"/>
      <sheetName val="BUDG_EC_513_Total54"/>
      <sheetName val="BUDG_EC_513_MBO54"/>
      <sheetName val="BUDG_EC_513_GS54"/>
      <sheetName val="BUDG_FD_52854"/>
      <sheetName val="Recap_Siege54"/>
      <sheetName val="Budg_DV_45755"/>
      <sheetName val="Budg_DV_43355"/>
      <sheetName val="Budg_DV_44255"/>
      <sheetName val="BUDG_EC_513_Total55"/>
      <sheetName val="BUDG_EC_513_MBO55"/>
      <sheetName val="BUDG_EC_513_GS55"/>
      <sheetName val="BUDG_FD_52855"/>
      <sheetName val="Recap_Siege55"/>
      <sheetName val="Budg_DV_45756"/>
      <sheetName val="Budg_DV_43356"/>
      <sheetName val="Data"/>
      <sheetName val="Budg_DV_45757"/>
      <sheetName val="Budg_DV_43357"/>
      <sheetName val="Budg_DV_44256"/>
      <sheetName val="BUDG_EC_513_Total56"/>
      <sheetName val="BUDG_EC_513_MBO56"/>
      <sheetName val="BUDG_EC_513_GS56"/>
      <sheetName val="BUDG_FD_52856"/>
      <sheetName val="Recap_Siege56"/>
      <sheetName val="Paramètres"/>
      <sheetName val=""/>
      <sheetName val="Liste"/>
      <sheetName val="Budg_DV_45758"/>
      <sheetName val="Budg_DV_43358"/>
      <sheetName val="Budg_DV_44257"/>
      <sheetName val="BUDG_EC_513_Total57"/>
      <sheetName val="BUDG_EC_513_MBO57"/>
      <sheetName val="BUDG_EC_513_GS57"/>
      <sheetName val="BUDG_FD_52857"/>
      <sheetName val="Recap_Siege57"/>
      <sheetName val="BFU_Sindh_Global-PKR"/>
      <sheetName val="Banque_MEB_Pristina"/>
      <sheetName val="Critéres_"/>
      <sheetName val="Banque_MEB_Pristina1"/>
      <sheetName val="Critéres_1"/>
      <sheetName val="Banque_MEB_Pristina2"/>
      <sheetName val="Critéres_2"/>
      <sheetName val="SUDBASE"/>
    </sheetNames>
    <sheetDataSet>
      <sheetData sheetId="0">
        <row r="4">
          <cell r="A4" t="str">
            <v>IDCONTRAT</v>
          </cell>
          <cell r="B4" t="str">
            <v>IDLIGNEB</v>
          </cell>
          <cell r="C4">
            <v>38353</v>
          </cell>
          <cell r="D4">
            <v>38384</v>
          </cell>
          <cell r="E4">
            <v>38412</v>
          </cell>
          <cell r="F4">
            <v>38443</v>
          </cell>
          <cell r="G4">
            <v>38473</v>
          </cell>
          <cell r="H4">
            <v>38504</v>
          </cell>
          <cell r="I4">
            <v>38534</v>
          </cell>
          <cell r="J4">
            <v>38565</v>
          </cell>
          <cell r="K4">
            <v>38596</v>
          </cell>
          <cell r="L4">
            <v>38626</v>
          </cell>
          <cell r="M4">
            <v>38657</v>
          </cell>
          <cell r="N4">
            <v>38687</v>
          </cell>
          <cell r="O4">
            <v>38718</v>
          </cell>
          <cell r="P4">
            <v>38749</v>
          </cell>
          <cell r="Q4">
            <v>38777</v>
          </cell>
          <cell r="R4">
            <v>38808</v>
          </cell>
          <cell r="S4">
            <v>38838</v>
          </cell>
          <cell r="T4">
            <v>38869</v>
          </cell>
          <cell r="U4">
            <v>38899</v>
          </cell>
          <cell r="V4" t="str">
            <v>Total</v>
          </cell>
        </row>
        <row r="5">
          <cell r="B5" t="str">
            <v>432A1</v>
          </cell>
          <cell r="M5">
            <v>-438.2</v>
          </cell>
          <cell r="N5">
            <v>-14.08</v>
          </cell>
          <cell r="V5">
            <v>-452.28</v>
          </cell>
        </row>
        <row r="6">
          <cell r="B6" t="str">
            <v>432A3</v>
          </cell>
          <cell r="H6">
            <v>-9.0299999999999994</v>
          </cell>
          <cell r="V6">
            <v>-9.0299999999999994</v>
          </cell>
        </row>
        <row r="7">
          <cell r="B7" t="str">
            <v>432AC</v>
          </cell>
          <cell r="K7">
            <v>-143.69</v>
          </cell>
          <cell r="L7">
            <v>-168.8</v>
          </cell>
          <cell r="M7">
            <v>-1257.8800000000001</v>
          </cell>
          <cell r="V7">
            <v>-1570.37</v>
          </cell>
        </row>
        <row r="8">
          <cell r="B8" t="str">
            <v>432BC</v>
          </cell>
          <cell r="O8">
            <v>-4.4000000000000004</v>
          </cell>
          <cell r="V8">
            <v>-4.4000000000000004</v>
          </cell>
        </row>
        <row r="9">
          <cell r="B9" t="str">
            <v>432BW</v>
          </cell>
          <cell r="E9">
            <v>-6083.7</v>
          </cell>
          <cell r="F9">
            <v>-9251.56</v>
          </cell>
          <cell r="G9">
            <v>-4041.21</v>
          </cell>
          <cell r="H9">
            <v>-9852.2800000000007</v>
          </cell>
          <cell r="I9">
            <v>-4553.37</v>
          </cell>
          <cell r="J9">
            <v>-3396.11</v>
          </cell>
          <cell r="K9">
            <v>-5570.17</v>
          </cell>
          <cell r="L9">
            <v>-4371.12</v>
          </cell>
          <cell r="M9">
            <v>-2075.14</v>
          </cell>
          <cell r="N9">
            <v>-6584.82</v>
          </cell>
          <cell r="O9">
            <v>-3236.05</v>
          </cell>
          <cell r="V9">
            <v>-59015.53</v>
          </cell>
        </row>
        <row r="10">
          <cell r="B10" t="str">
            <v>432CA</v>
          </cell>
          <cell r="F10">
            <v>-365.2</v>
          </cell>
          <cell r="G10">
            <v>-375.21</v>
          </cell>
          <cell r="H10">
            <v>-387.57</v>
          </cell>
          <cell r="I10">
            <v>-388.28</v>
          </cell>
          <cell r="J10">
            <v>-423.52</v>
          </cell>
          <cell r="K10">
            <v>-107.14</v>
          </cell>
          <cell r="L10">
            <v>-309.36</v>
          </cell>
          <cell r="M10">
            <v>-286.22000000000003</v>
          </cell>
          <cell r="N10">
            <v>-285.98</v>
          </cell>
          <cell r="O10">
            <v>-48.4</v>
          </cell>
          <cell r="V10">
            <v>-2976.88</v>
          </cell>
        </row>
        <row r="11">
          <cell r="B11" t="str">
            <v>432DT</v>
          </cell>
          <cell r="J11">
            <v>-2388.34</v>
          </cell>
          <cell r="V11">
            <v>-2388.34</v>
          </cell>
        </row>
        <row r="12">
          <cell r="B12" t="str">
            <v>432EN</v>
          </cell>
          <cell r="M12">
            <v>-1042.02</v>
          </cell>
          <cell r="N12">
            <v>-1389.75</v>
          </cell>
          <cell r="O12">
            <v>-40.39</v>
          </cell>
          <cell r="V12">
            <v>-2472.16</v>
          </cell>
        </row>
        <row r="13">
          <cell r="B13" t="str">
            <v>432EX</v>
          </cell>
          <cell r="E13">
            <v>-37.49</v>
          </cell>
          <cell r="F13">
            <v>-1295.44</v>
          </cell>
          <cell r="G13">
            <v>-497.17</v>
          </cell>
          <cell r="J13">
            <v>-17.41</v>
          </cell>
          <cell r="K13">
            <v>-9.0299999999999994</v>
          </cell>
          <cell r="M13">
            <v>-66.73</v>
          </cell>
          <cell r="N13">
            <v>-2.04</v>
          </cell>
          <cell r="O13">
            <v>-214.46</v>
          </cell>
          <cell r="V13">
            <v>-2139.77</v>
          </cell>
        </row>
        <row r="14">
          <cell r="B14" t="str">
            <v>432FU</v>
          </cell>
          <cell r="F14">
            <v>-17.600000000000001</v>
          </cell>
          <cell r="G14">
            <v>-48.39</v>
          </cell>
          <cell r="H14">
            <v>-5.23</v>
          </cell>
          <cell r="I14">
            <v>-2.67</v>
          </cell>
          <cell r="J14">
            <v>-4.82</v>
          </cell>
          <cell r="K14">
            <v>-49.68</v>
          </cell>
          <cell r="L14">
            <v>-81.8</v>
          </cell>
          <cell r="M14">
            <v>-58.06</v>
          </cell>
          <cell r="N14">
            <v>-12.94</v>
          </cell>
          <cell r="O14">
            <v>-8.8000000000000007</v>
          </cell>
          <cell r="V14">
            <v>-289.99</v>
          </cell>
        </row>
        <row r="15">
          <cell r="B15" t="str">
            <v>432GU</v>
          </cell>
          <cell r="M15">
            <v>-1132.3800000000001</v>
          </cell>
          <cell r="V15">
            <v>-1132.3800000000001</v>
          </cell>
        </row>
        <row r="16">
          <cell r="B16" t="str">
            <v>432H1</v>
          </cell>
          <cell r="M16">
            <v>-85</v>
          </cell>
          <cell r="N16">
            <v>-5.42</v>
          </cell>
          <cell r="V16">
            <v>-90.42</v>
          </cell>
        </row>
        <row r="17">
          <cell r="B17" t="str">
            <v>432H2</v>
          </cell>
          <cell r="L17">
            <v>-301.52</v>
          </cell>
          <cell r="V17">
            <v>-301.52</v>
          </cell>
        </row>
        <row r="18">
          <cell r="B18" t="str">
            <v>432HM</v>
          </cell>
          <cell r="N18">
            <v>-172.38</v>
          </cell>
          <cell r="O18">
            <v>-4121.32</v>
          </cell>
          <cell r="P18">
            <v>18.47</v>
          </cell>
          <cell r="Q18">
            <v>14.7</v>
          </cell>
          <cell r="V18">
            <v>-4260.53</v>
          </cell>
        </row>
        <row r="19">
          <cell r="B19" t="str">
            <v>432L1</v>
          </cell>
          <cell r="M19">
            <v>-221</v>
          </cell>
          <cell r="N19">
            <v>-14.08</v>
          </cell>
          <cell r="V19">
            <v>-235.08</v>
          </cell>
        </row>
        <row r="20">
          <cell r="B20" t="str">
            <v>432L2</v>
          </cell>
          <cell r="L20">
            <v>-530.79999999999995</v>
          </cell>
          <cell r="M20">
            <v>-405.22</v>
          </cell>
          <cell r="V20">
            <v>-936.02</v>
          </cell>
        </row>
        <row r="21">
          <cell r="B21" t="str">
            <v>432LC</v>
          </cell>
          <cell r="D21">
            <v>-204.75</v>
          </cell>
          <cell r="M21">
            <v>-2285.9699999999998</v>
          </cell>
          <cell r="N21">
            <v>-2341.85</v>
          </cell>
          <cell r="V21">
            <v>-4832.57</v>
          </cell>
        </row>
        <row r="22">
          <cell r="B22" t="str">
            <v>432O1</v>
          </cell>
          <cell r="D22">
            <v>-273</v>
          </cell>
          <cell r="L22">
            <v>-195.91</v>
          </cell>
          <cell r="O22">
            <v>-122.57</v>
          </cell>
          <cell r="V22">
            <v>-591.48</v>
          </cell>
        </row>
        <row r="23">
          <cell r="B23" t="str">
            <v>432O2</v>
          </cell>
          <cell r="I23">
            <v>-1505</v>
          </cell>
          <cell r="M23">
            <v>-34.28</v>
          </cell>
          <cell r="O23">
            <v>-299.02999999999997</v>
          </cell>
          <cell r="V23">
            <v>-1838.31</v>
          </cell>
        </row>
        <row r="24">
          <cell r="B24" t="str">
            <v>432RC</v>
          </cell>
          <cell r="K24">
            <v>-143.69</v>
          </cell>
          <cell r="L24">
            <v>-168.8</v>
          </cell>
          <cell r="M24">
            <v>-3545.28</v>
          </cell>
          <cell r="N24">
            <v>-1.69</v>
          </cell>
          <cell r="Q24">
            <v>0</v>
          </cell>
          <cell r="V24">
            <v>-3859.46</v>
          </cell>
        </row>
        <row r="25">
          <cell r="B25" t="str">
            <v>432RL</v>
          </cell>
          <cell r="E25">
            <v>-170</v>
          </cell>
          <cell r="G25">
            <v>-3101.4</v>
          </cell>
          <cell r="K25">
            <v>-2453.86</v>
          </cell>
          <cell r="L25">
            <v>-2906.76</v>
          </cell>
          <cell r="M25">
            <v>-4146.97</v>
          </cell>
          <cell r="N25">
            <v>-5401.46</v>
          </cell>
          <cell r="O25">
            <v>-5.17</v>
          </cell>
          <cell r="V25">
            <v>-18185.62</v>
          </cell>
        </row>
        <row r="26">
          <cell r="B26" t="str">
            <v>432S1</v>
          </cell>
          <cell r="L26">
            <v>-79.13</v>
          </cell>
          <cell r="M26">
            <v>-50.43</v>
          </cell>
          <cell r="N26">
            <v>-60.79</v>
          </cell>
          <cell r="O26">
            <v>-95.74</v>
          </cell>
          <cell r="V26">
            <v>-286.08999999999997</v>
          </cell>
        </row>
        <row r="27">
          <cell r="B27" t="str">
            <v>432S2</v>
          </cell>
          <cell r="N27">
            <v>-177.99</v>
          </cell>
          <cell r="O27">
            <v>-237.09</v>
          </cell>
          <cell r="V27">
            <v>-415.08</v>
          </cell>
        </row>
        <row r="28">
          <cell r="B28" t="str">
            <v>432SA</v>
          </cell>
          <cell r="H28">
            <v>-356.28</v>
          </cell>
          <cell r="K28">
            <v>-69.040000000000006</v>
          </cell>
          <cell r="L28">
            <v>-245.8</v>
          </cell>
          <cell r="N28">
            <v>-368.91</v>
          </cell>
          <cell r="O28">
            <v>-36.340000000000003</v>
          </cell>
          <cell r="V28">
            <v>-1076.3699999999999</v>
          </cell>
        </row>
        <row r="29">
          <cell r="B29" t="str">
            <v>432SF</v>
          </cell>
          <cell r="G29">
            <v>-780.2</v>
          </cell>
          <cell r="O29">
            <v>-11140.8</v>
          </cell>
          <cell r="V29">
            <v>-11921</v>
          </cell>
        </row>
        <row r="30">
          <cell r="B30" t="str">
            <v>432SK</v>
          </cell>
          <cell r="G30">
            <v>-153.88999999999999</v>
          </cell>
          <cell r="H30">
            <v>-138.16999999999999</v>
          </cell>
          <cell r="J30">
            <v>-18.920000000000002</v>
          </cell>
          <cell r="M30">
            <v>-274.95</v>
          </cell>
          <cell r="V30">
            <v>-585.92999999999995</v>
          </cell>
        </row>
        <row r="31">
          <cell r="B31" t="str">
            <v>432T1</v>
          </cell>
          <cell r="L31">
            <v>-354.21</v>
          </cell>
          <cell r="V31">
            <v>-354.21</v>
          </cell>
        </row>
        <row r="32">
          <cell r="B32" t="str">
            <v>432T2</v>
          </cell>
          <cell r="K32">
            <v>-729.96</v>
          </cell>
          <cell r="L32">
            <v>-38</v>
          </cell>
          <cell r="V32">
            <v>-767.96</v>
          </cell>
        </row>
        <row r="33">
          <cell r="B33" t="str">
            <v>432TE</v>
          </cell>
          <cell r="M33">
            <v>-867.31</v>
          </cell>
          <cell r="N33">
            <v>-856.15</v>
          </cell>
          <cell r="O33">
            <v>-198.44</v>
          </cell>
          <cell r="V33">
            <v>-1921.9</v>
          </cell>
        </row>
        <row r="34">
          <cell r="B34" t="str">
            <v>432TR</v>
          </cell>
          <cell r="N34">
            <v>-1677.9</v>
          </cell>
          <cell r="V34">
            <v>-1677.9</v>
          </cell>
        </row>
        <row r="35">
          <cell r="B35" t="str">
            <v>432VR</v>
          </cell>
          <cell r="F35">
            <v>-13.11</v>
          </cell>
          <cell r="G35">
            <v>-913</v>
          </cell>
          <cell r="H35">
            <v>-1642.6</v>
          </cell>
          <cell r="I35">
            <v>-688</v>
          </cell>
          <cell r="K35">
            <v>-842.8</v>
          </cell>
          <cell r="L35">
            <v>-80</v>
          </cell>
          <cell r="M35">
            <v>-212.5</v>
          </cell>
          <cell r="V35">
            <v>-4392.01</v>
          </cell>
        </row>
        <row r="36">
          <cell r="B36" t="str">
            <v>432WH</v>
          </cell>
          <cell r="J36">
            <v>-688</v>
          </cell>
          <cell r="L36">
            <v>-294.39999999999998</v>
          </cell>
          <cell r="M36">
            <v>-687.53</v>
          </cell>
          <cell r="N36">
            <v>-158.53</v>
          </cell>
          <cell r="O36">
            <v>-605.44000000000005</v>
          </cell>
          <cell r="V36">
            <v>-2433.9</v>
          </cell>
        </row>
        <row r="37">
          <cell r="D37">
            <v>-477.75</v>
          </cell>
          <cell r="E37">
            <v>-6291.19</v>
          </cell>
          <cell r="F37">
            <v>-10942.91</v>
          </cell>
          <cell r="G37">
            <v>-9910.4699999999993</v>
          </cell>
          <cell r="H37">
            <v>-12391.16</v>
          </cell>
          <cell r="I37">
            <v>-7137.32</v>
          </cell>
          <cell r="J37">
            <v>-6937.12</v>
          </cell>
          <cell r="K37">
            <v>-10119.06</v>
          </cell>
          <cell r="L37">
            <v>-10126.41</v>
          </cell>
          <cell r="M37">
            <v>-19173.07</v>
          </cell>
          <cell r="N37">
            <v>-19526.759999999998</v>
          </cell>
          <cell r="O37">
            <v>-20414.439999999999</v>
          </cell>
          <cell r="P37">
            <v>18.47</v>
          </cell>
          <cell r="Q37">
            <v>14.7</v>
          </cell>
          <cell r="V37">
            <v>-133414.49</v>
          </cell>
        </row>
        <row r="38">
          <cell r="B38" t="str">
            <v>433A1</v>
          </cell>
          <cell r="P38">
            <v>-422.67</v>
          </cell>
          <cell r="Q38">
            <v>-422.64</v>
          </cell>
          <cell r="R38">
            <v>-476.46</v>
          </cell>
          <cell r="V38">
            <v>-1321.77</v>
          </cell>
        </row>
        <row r="39">
          <cell r="B39" t="str">
            <v>433A2</v>
          </cell>
          <cell r="O39">
            <v>-335.8</v>
          </cell>
          <cell r="P39">
            <v>-960.01</v>
          </cell>
          <cell r="Q39">
            <v>-949.1</v>
          </cell>
          <cell r="R39">
            <v>-987.47</v>
          </cell>
          <cell r="V39">
            <v>-3232.38</v>
          </cell>
        </row>
        <row r="40">
          <cell r="B40" t="str">
            <v>433AD</v>
          </cell>
          <cell r="D40">
            <v>-149.47</v>
          </cell>
          <cell r="K40">
            <v>-344.37</v>
          </cell>
          <cell r="N40">
            <v>-1418.5</v>
          </cell>
          <cell r="O40">
            <v>-2233.58</v>
          </cell>
          <cell r="P40">
            <v>-3607</v>
          </cell>
          <cell r="Q40">
            <v>-2050.27</v>
          </cell>
          <cell r="R40">
            <v>192.39</v>
          </cell>
          <cell r="V40">
            <v>-9610.7999999999993</v>
          </cell>
        </row>
        <row r="41">
          <cell r="B41" t="str">
            <v>433BC</v>
          </cell>
          <cell r="P41">
            <v>-141.91</v>
          </cell>
          <cell r="Q41">
            <v>-211.29</v>
          </cell>
          <cell r="R41">
            <v>-156.44</v>
          </cell>
          <cell r="V41">
            <v>-509.64</v>
          </cell>
        </row>
        <row r="42">
          <cell r="B42" t="str">
            <v>433BW</v>
          </cell>
          <cell r="L42">
            <v>-7813.27</v>
          </cell>
          <cell r="M42">
            <v>-22638.7</v>
          </cell>
          <cell r="N42">
            <v>-4151.3100000000004</v>
          </cell>
          <cell r="P42">
            <v>-38.22</v>
          </cell>
          <cell r="Q42">
            <v>-14765.41</v>
          </cell>
          <cell r="R42">
            <v>-20916.849999999999</v>
          </cell>
          <cell r="S42">
            <v>-1788.92</v>
          </cell>
          <cell r="T42">
            <v>-29891.91</v>
          </cell>
          <cell r="V42">
            <v>-102004.59</v>
          </cell>
        </row>
        <row r="43">
          <cell r="B43" t="str">
            <v>433DR</v>
          </cell>
          <cell r="P43">
            <v>-432.21</v>
          </cell>
          <cell r="Q43">
            <v>-426.82</v>
          </cell>
          <cell r="R43">
            <v>-475.65</v>
          </cell>
          <cell r="V43">
            <v>-1334.68</v>
          </cell>
        </row>
        <row r="44">
          <cell r="B44" t="str">
            <v>433DT</v>
          </cell>
          <cell r="J44">
            <v>-631.66999999999996</v>
          </cell>
          <cell r="P44">
            <v>-36.4</v>
          </cell>
          <cell r="V44">
            <v>-668.07</v>
          </cell>
        </row>
        <row r="45">
          <cell r="B45" t="str">
            <v>433EN</v>
          </cell>
          <cell r="O45">
            <v>-1148.19</v>
          </cell>
          <cell r="P45">
            <v>-1292.1600000000001</v>
          </cell>
          <cell r="Q45">
            <v>-1528.09</v>
          </cell>
          <cell r="R45">
            <v>-1098.43</v>
          </cell>
          <cell r="S45">
            <v>-433.81</v>
          </cell>
          <cell r="V45">
            <v>-5500.68</v>
          </cell>
        </row>
        <row r="46">
          <cell r="B46" t="str">
            <v>433EX</v>
          </cell>
          <cell r="K46">
            <v>-15.48</v>
          </cell>
          <cell r="V46">
            <v>-15.48</v>
          </cell>
        </row>
        <row r="47">
          <cell r="B47" t="str">
            <v>433FU</v>
          </cell>
          <cell r="G47">
            <v>-226.42</v>
          </cell>
          <cell r="N47">
            <v>-51</v>
          </cell>
          <cell r="O47">
            <v>-96.01</v>
          </cell>
          <cell r="P47">
            <v>-1061.0899999999999</v>
          </cell>
          <cell r="Q47">
            <v>-1309.95</v>
          </cell>
          <cell r="R47">
            <v>-1023.49</v>
          </cell>
          <cell r="V47">
            <v>-3767.96</v>
          </cell>
        </row>
        <row r="48">
          <cell r="B48" t="str">
            <v>433GU</v>
          </cell>
          <cell r="P48">
            <v>-1104.01</v>
          </cell>
          <cell r="Q48">
            <v>-1332.75</v>
          </cell>
          <cell r="R48">
            <v>-1170.8900000000001</v>
          </cell>
          <cell r="V48">
            <v>-3607.65</v>
          </cell>
        </row>
        <row r="49">
          <cell r="B49" t="str">
            <v>433H1</v>
          </cell>
          <cell r="P49">
            <v>-109.2</v>
          </cell>
          <cell r="Q49">
            <v>-114.94</v>
          </cell>
          <cell r="R49">
            <v>-117.09</v>
          </cell>
          <cell r="V49">
            <v>-341.23</v>
          </cell>
        </row>
        <row r="50">
          <cell r="B50" t="str">
            <v>433H2</v>
          </cell>
          <cell r="P50">
            <v>-313</v>
          </cell>
          <cell r="Q50">
            <v>-305.27</v>
          </cell>
          <cell r="R50">
            <v>-292.72000000000003</v>
          </cell>
          <cell r="V50">
            <v>-910.99</v>
          </cell>
        </row>
        <row r="51">
          <cell r="B51" t="str">
            <v>433HM</v>
          </cell>
          <cell r="P51">
            <v>-3388.31</v>
          </cell>
          <cell r="Q51">
            <v>-4728.3100000000004</v>
          </cell>
          <cell r="R51">
            <v>-3511.69</v>
          </cell>
          <cell r="V51">
            <v>-11628.31</v>
          </cell>
        </row>
        <row r="52">
          <cell r="B52" t="str">
            <v>433HS</v>
          </cell>
          <cell r="O52">
            <v>-448.2</v>
          </cell>
          <cell r="V52">
            <v>-448.2</v>
          </cell>
        </row>
        <row r="53">
          <cell r="B53" t="str">
            <v>433L1</v>
          </cell>
          <cell r="P53">
            <v>-523.25</v>
          </cell>
          <cell r="Q53">
            <v>-550.75</v>
          </cell>
          <cell r="R53">
            <v>-561.08000000000004</v>
          </cell>
          <cell r="V53">
            <v>-1635.08</v>
          </cell>
        </row>
        <row r="54">
          <cell r="B54" t="str">
            <v>433L2</v>
          </cell>
          <cell r="P54">
            <v>-1893.92</v>
          </cell>
          <cell r="Q54">
            <v>-1680.29</v>
          </cell>
          <cell r="R54">
            <v>-1590.8</v>
          </cell>
          <cell r="V54">
            <v>-5165.01</v>
          </cell>
        </row>
        <row r="55">
          <cell r="B55" t="str">
            <v>433LC</v>
          </cell>
          <cell r="D55">
            <v>-87.12</v>
          </cell>
          <cell r="O55">
            <v>-2372.86</v>
          </cell>
          <cell r="P55">
            <v>-12.04</v>
          </cell>
          <cell r="Q55">
            <v>-2649.98</v>
          </cell>
          <cell r="R55">
            <v>-80.56</v>
          </cell>
          <cell r="V55">
            <v>-5202.5600000000004</v>
          </cell>
        </row>
        <row r="56">
          <cell r="B56" t="str">
            <v>433LO</v>
          </cell>
          <cell r="K56">
            <v>-464.12</v>
          </cell>
          <cell r="P56">
            <v>-1699.8</v>
          </cell>
          <cell r="Q56">
            <v>-3400.22</v>
          </cell>
          <cell r="R56">
            <v>-2195.5</v>
          </cell>
          <cell r="S56">
            <v>-60.18</v>
          </cell>
          <cell r="V56">
            <v>-7819.82</v>
          </cell>
        </row>
        <row r="57">
          <cell r="B57" t="str">
            <v>433LT</v>
          </cell>
          <cell r="J57">
            <v>-1125</v>
          </cell>
          <cell r="V57">
            <v>-1125</v>
          </cell>
        </row>
        <row r="58">
          <cell r="B58" t="str">
            <v>433NF</v>
          </cell>
          <cell r="O58">
            <v>-115.27</v>
          </cell>
          <cell r="P58">
            <v>-1.37</v>
          </cell>
          <cell r="R58">
            <v>-1285.23</v>
          </cell>
          <cell r="V58">
            <v>-1401.87</v>
          </cell>
        </row>
        <row r="59">
          <cell r="B59" t="str">
            <v>433O1</v>
          </cell>
          <cell r="D59">
            <v>-100.1</v>
          </cell>
          <cell r="P59">
            <v>-350.17</v>
          </cell>
          <cell r="Q59">
            <v>-220.89</v>
          </cell>
          <cell r="R59">
            <v>-437.83</v>
          </cell>
          <cell r="S59">
            <v>-55.68</v>
          </cell>
          <cell r="V59">
            <v>-1164.67</v>
          </cell>
        </row>
        <row r="60">
          <cell r="B60" t="str">
            <v>433O2</v>
          </cell>
          <cell r="N60">
            <v>-425.01</v>
          </cell>
          <cell r="O60">
            <v>-1320</v>
          </cell>
          <cell r="P60">
            <v>-638.41999999999996</v>
          </cell>
          <cell r="Q60">
            <v>-102.87</v>
          </cell>
          <cell r="R60">
            <v>-91.22</v>
          </cell>
          <cell r="S60">
            <v>-25.75</v>
          </cell>
          <cell r="V60">
            <v>-2603.27</v>
          </cell>
        </row>
        <row r="61">
          <cell r="B61" t="str">
            <v>433PR</v>
          </cell>
          <cell r="J61">
            <v>-382.7</v>
          </cell>
          <cell r="L61">
            <v>-535.6</v>
          </cell>
          <cell r="V61">
            <v>-918.3</v>
          </cell>
        </row>
        <row r="62">
          <cell r="B62" t="str">
            <v>433RC</v>
          </cell>
          <cell r="K62">
            <v>-409.52</v>
          </cell>
          <cell r="P62">
            <v>-3126.37</v>
          </cell>
          <cell r="Q62">
            <v>-3075.95</v>
          </cell>
          <cell r="R62">
            <v>-1.1100000000000001</v>
          </cell>
          <cell r="S62">
            <v>0</v>
          </cell>
          <cell r="V62">
            <v>-6612.95</v>
          </cell>
        </row>
        <row r="63">
          <cell r="B63" t="str">
            <v>433RL</v>
          </cell>
          <cell r="K63">
            <v>-815.14</v>
          </cell>
          <cell r="N63">
            <v>-172.38</v>
          </cell>
          <cell r="O63">
            <v>-4023.33</v>
          </cell>
          <cell r="P63">
            <v>-1982.52</v>
          </cell>
          <cell r="Q63">
            <v>-4117.49</v>
          </cell>
          <cell r="R63">
            <v>-2150.12</v>
          </cell>
          <cell r="S63">
            <v>-7.18</v>
          </cell>
          <cell r="V63">
            <v>-13268.16</v>
          </cell>
        </row>
        <row r="64">
          <cell r="B64" t="str">
            <v>433S1</v>
          </cell>
          <cell r="P64">
            <v>-69.28</v>
          </cell>
          <cell r="Q64">
            <v>-207.84</v>
          </cell>
          <cell r="R64">
            <v>-521.39</v>
          </cell>
          <cell r="S64">
            <v>-67.69</v>
          </cell>
          <cell r="V64">
            <v>-866.2</v>
          </cell>
        </row>
        <row r="65">
          <cell r="B65" t="str">
            <v>433S2</v>
          </cell>
          <cell r="P65">
            <v>-961.19</v>
          </cell>
          <cell r="Q65">
            <v>-1275.1400000000001</v>
          </cell>
          <cell r="R65">
            <v>-688.07</v>
          </cell>
          <cell r="S65">
            <v>-77.02</v>
          </cell>
          <cell r="V65">
            <v>-3001.42</v>
          </cell>
        </row>
        <row r="66">
          <cell r="B66" t="str">
            <v>433SF</v>
          </cell>
          <cell r="O66">
            <v>-1421.64</v>
          </cell>
          <cell r="P66">
            <v>-1524.71</v>
          </cell>
          <cell r="Q66">
            <v>-7241.5</v>
          </cell>
          <cell r="V66">
            <v>-10187.85</v>
          </cell>
        </row>
        <row r="67">
          <cell r="B67" t="str">
            <v>433T1</v>
          </cell>
          <cell r="P67">
            <v>-336.88</v>
          </cell>
          <cell r="Q67">
            <v>-596.76</v>
          </cell>
          <cell r="R67">
            <v>-414.75</v>
          </cell>
          <cell r="S67">
            <v>-614.20000000000005</v>
          </cell>
          <cell r="V67">
            <v>-1962.59</v>
          </cell>
        </row>
        <row r="68">
          <cell r="B68" t="str">
            <v>433T2</v>
          </cell>
          <cell r="P68">
            <v>-2059.85</v>
          </cell>
          <cell r="Q68">
            <v>-1776.87</v>
          </cell>
          <cell r="R68">
            <v>-1699.89</v>
          </cell>
          <cell r="S68">
            <v>-905.95</v>
          </cell>
          <cell r="V68">
            <v>-6442.56</v>
          </cell>
        </row>
        <row r="69">
          <cell r="B69" t="str">
            <v>433TE</v>
          </cell>
          <cell r="O69">
            <v>-977.79</v>
          </cell>
          <cell r="P69">
            <v>-1001.54</v>
          </cell>
          <cell r="Q69">
            <v>-506.04</v>
          </cell>
          <cell r="R69">
            <v>-268.33</v>
          </cell>
          <cell r="V69">
            <v>-2753.7</v>
          </cell>
        </row>
        <row r="70">
          <cell r="B70" t="str">
            <v>433TR</v>
          </cell>
          <cell r="N70">
            <v>-2004.3</v>
          </cell>
          <cell r="O70">
            <v>-26.4</v>
          </cell>
          <cell r="P70">
            <v>-2119.44</v>
          </cell>
          <cell r="R70">
            <v>-1009.09</v>
          </cell>
          <cell r="V70">
            <v>-5159.2299999999996</v>
          </cell>
        </row>
        <row r="71">
          <cell r="B71" t="str">
            <v>433VR</v>
          </cell>
          <cell r="N71">
            <v>-5108.5</v>
          </cell>
          <cell r="O71">
            <v>-528</v>
          </cell>
          <cell r="P71">
            <v>-1975.7</v>
          </cell>
          <cell r="Q71">
            <v>-10329.459999999999</v>
          </cell>
          <cell r="R71">
            <v>-5483.5</v>
          </cell>
          <cell r="S71">
            <v>-697.89</v>
          </cell>
          <cell r="V71">
            <v>-24123.05</v>
          </cell>
        </row>
        <row r="72">
          <cell r="D72">
            <v>-336.69</v>
          </cell>
          <cell r="G72">
            <v>-226.42</v>
          </cell>
          <cell r="J72">
            <v>-2139.37</v>
          </cell>
          <cell r="K72">
            <v>-2048.63</v>
          </cell>
          <cell r="L72">
            <v>-8348.8700000000008</v>
          </cell>
          <cell r="M72">
            <v>-22638.7</v>
          </cell>
          <cell r="N72">
            <v>-13331</v>
          </cell>
          <cell r="O72">
            <v>-15047.07</v>
          </cell>
          <cell r="P72">
            <v>-33182.639999999999</v>
          </cell>
          <cell r="Q72">
            <v>-65876.89</v>
          </cell>
          <cell r="R72">
            <v>-48513.26</v>
          </cell>
          <cell r="S72">
            <v>-4734.2700000000004</v>
          </cell>
          <cell r="T72">
            <v>-29891.91</v>
          </cell>
          <cell r="V72">
            <v>-246315.72</v>
          </cell>
        </row>
        <row r="73">
          <cell r="B73" t="str">
            <v>4384W</v>
          </cell>
          <cell r="F73">
            <v>-249</v>
          </cell>
          <cell r="G73">
            <v>-12699</v>
          </cell>
          <cell r="V73">
            <v>-12948</v>
          </cell>
        </row>
        <row r="74">
          <cell r="B74" t="str">
            <v>438A1</v>
          </cell>
          <cell r="E74">
            <v>-113.63</v>
          </cell>
          <cell r="F74">
            <v>-218.54</v>
          </cell>
          <cell r="G74">
            <v>-222.03</v>
          </cell>
          <cell r="H74">
            <v>-340.04</v>
          </cell>
          <cell r="I74">
            <v>-318.88</v>
          </cell>
          <cell r="J74">
            <v>-339.25</v>
          </cell>
          <cell r="K74">
            <v>-307.54000000000002</v>
          </cell>
          <cell r="L74">
            <v>-431.19</v>
          </cell>
          <cell r="M74">
            <v>-14.08</v>
          </cell>
          <cell r="V74">
            <v>-2305.1799999999998</v>
          </cell>
        </row>
        <row r="75">
          <cell r="B75" t="str">
            <v>438A2</v>
          </cell>
          <cell r="E75">
            <v>-37.4</v>
          </cell>
          <cell r="F75">
            <v>-139.69</v>
          </cell>
          <cell r="G75">
            <v>-209.21</v>
          </cell>
          <cell r="H75">
            <v>-215.57</v>
          </cell>
          <cell r="I75">
            <v>-334.96</v>
          </cell>
          <cell r="J75">
            <v>-338.9</v>
          </cell>
          <cell r="K75">
            <v>-302.79000000000002</v>
          </cell>
          <cell r="L75">
            <v>-104</v>
          </cell>
          <cell r="M75">
            <v>-74.38</v>
          </cell>
          <cell r="N75">
            <v>-291.45999999999998</v>
          </cell>
          <cell r="O75">
            <v>-191.34</v>
          </cell>
          <cell r="V75">
            <v>-2239.6999999999998</v>
          </cell>
        </row>
        <row r="76">
          <cell r="B76" t="str">
            <v>438AD</v>
          </cell>
          <cell r="C76">
            <v>-95.23</v>
          </cell>
          <cell r="D76">
            <v>-1405.2</v>
          </cell>
          <cell r="E76">
            <v>-2450.16</v>
          </cell>
          <cell r="F76">
            <v>-1374.91</v>
          </cell>
          <cell r="G76">
            <v>-1691.88</v>
          </cell>
          <cell r="H76">
            <v>-1728.94</v>
          </cell>
          <cell r="I76">
            <v>-1327.59</v>
          </cell>
          <cell r="J76">
            <v>-2113.37</v>
          </cell>
          <cell r="K76">
            <v>200</v>
          </cell>
          <cell r="V76">
            <v>-11987.28</v>
          </cell>
        </row>
        <row r="77">
          <cell r="B77" t="str">
            <v>438BC</v>
          </cell>
          <cell r="D77">
            <v>-11.01</v>
          </cell>
          <cell r="E77">
            <v>-29.29</v>
          </cell>
          <cell r="F77">
            <v>-49.2</v>
          </cell>
          <cell r="H77">
            <v>-9.92</v>
          </cell>
          <cell r="I77">
            <v>-18.440000000000001</v>
          </cell>
          <cell r="J77">
            <v>-43.55</v>
          </cell>
          <cell r="K77">
            <v>-33.26</v>
          </cell>
          <cell r="M77">
            <v>-31.61</v>
          </cell>
          <cell r="N77">
            <v>-2397.06</v>
          </cell>
          <cell r="V77">
            <v>-2623.34</v>
          </cell>
        </row>
        <row r="78">
          <cell r="B78" t="str">
            <v>438BW</v>
          </cell>
          <cell r="C78">
            <v>-105.83</v>
          </cell>
          <cell r="F78">
            <v>-37.770000000000003</v>
          </cell>
          <cell r="G78">
            <v>-486.15</v>
          </cell>
          <cell r="H78">
            <v>-444.22</v>
          </cell>
          <cell r="I78">
            <v>-7303.44</v>
          </cell>
          <cell r="J78">
            <v>-15139.21</v>
          </cell>
          <cell r="K78">
            <v>-19317.71</v>
          </cell>
          <cell r="L78">
            <v>-28352.720000000001</v>
          </cell>
          <cell r="M78">
            <v>-14564.36</v>
          </cell>
          <cell r="N78">
            <v>-27673.759999999998</v>
          </cell>
          <cell r="O78">
            <v>-19166.169999999998</v>
          </cell>
          <cell r="V78">
            <v>-132591.34</v>
          </cell>
        </row>
        <row r="79">
          <cell r="B79" t="str">
            <v>438CA</v>
          </cell>
          <cell r="I79">
            <v>-295.89999999999998</v>
          </cell>
          <cell r="V79">
            <v>-295.89999999999998</v>
          </cell>
        </row>
        <row r="80">
          <cell r="B80" t="str">
            <v>438DC</v>
          </cell>
          <cell r="E80">
            <v>-8.5</v>
          </cell>
          <cell r="F80">
            <v>-173.47</v>
          </cell>
          <cell r="G80">
            <v>-69.72</v>
          </cell>
          <cell r="H80">
            <v>-236.07</v>
          </cell>
          <cell r="I80">
            <v>-468.27</v>
          </cell>
          <cell r="J80">
            <v>-559</v>
          </cell>
          <cell r="K80">
            <v>-380.55</v>
          </cell>
          <cell r="V80">
            <v>-1895.58</v>
          </cell>
        </row>
        <row r="81">
          <cell r="B81" t="str">
            <v>438DE</v>
          </cell>
          <cell r="H81">
            <v>-6170.96</v>
          </cell>
          <cell r="I81">
            <v>-6212.99</v>
          </cell>
          <cell r="K81">
            <v>-505.25</v>
          </cell>
          <cell r="V81">
            <v>-12889.2</v>
          </cell>
        </row>
        <row r="82">
          <cell r="B82" t="str">
            <v>438DR</v>
          </cell>
          <cell r="D82">
            <v>-10</v>
          </cell>
          <cell r="E82">
            <v>-26.01</v>
          </cell>
          <cell r="G82">
            <v>-144.68</v>
          </cell>
          <cell r="H82">
            <v>-497.5</v>
          </cell>
          <cell r="I82">
            <v>-269.58999999999997</v>
          </cell>
          <cell r="J82">
            <v>-630.75</v>
          </cell>
          <cell r="K82">
            <v>-295.98</v>
          </cell>
          <cell r="L82">
            <v>-140</v>
          </cell>
          <cell r="M82">
            <v>-450.65</v>
          </cell>
          <cell r="V82">
            <v>-2465.16</v>
          </cell>
        </row>
        <row r="83">
          <cell r="B83" t="str">
            <v>438DT</v>
          </cell>
          <cell r="E83">
            <v>-2499.0100000000002</v>
          </cell>
          <cell r="H83">
            <v>-2315.5500000000002</v>
          </cell>
          <cell r="K83">
            <v>-180.6</v>
          </cell>
          <cell r="N83">
            <v>-2769.3</v>
          </cell>
          <cell r="V83">
            <v>-7764.46</v>
          </cell>
        </row>
        <row r="84">
          <cell r="B84" t="str">
            <v>438DV</v>
          </cell>
          <cell r="E84">
            <v>-80.61</v>
          </cell>
          <cell r="G84">
            <v>-916.52</v>
          </cell>
          <cell r="H84">
            <v>-333.27</v>
          </cell>
          <cell r="L84">
            <v>-1776.32</v>
          </cell>
          <cell r="M84">
            <v>-211.18</v>
          </cell>
          <cell r="N84">
            <v>-173.98</v>
          </cell>
          <cell r="O84">
            <v>-74.010000000000005</v>
          </cell>
          <cell r="V84">
            <v>-3565.89</v>
          </cell>
        </row>
        <row r="85">
          <cell r="B85" t="str">
            <v>438EN</v>
          </cell>
          <cell r="D85">
            <v>-1332.24</v>
          </cell>
          <cell r="E85">
            <v>-1198.5</v>
          </cell>
          <cell r="F85">
            <v>-1317.38</v>
          </cell>
          <cell r="G85">
            <v>-1491.79</v>
          </cell>
          <cell r="H85">
            <v>-1560.45</v>
          </cell>
          <cell r="I85">
            <v>-1727.69</v>
          </cell>
          <cell r="J85">
            <v>-1767.13</v>
          </cell>
          <cell r="K85">
            <v>-1214.74</v>
          </cell>
          <cell r="L85">
            <v>-3355.6</v>
          </cell>
          <cell r="M85">
            <v>-636.19000000000005</v>
          </cell>
          <cell r="N85">
            <v>-503.96</v>
          </cell>
          <cell r="O85">
            <v>-563.58000000000004</v>
          </cell>
          <cell r="V85">
            <v>-16669.25</v>
          </cell>
        </row>
        <row r="86">
          <cell r="B86" t="str">
            <v>438EX</v>
          </cell>
          <cell r="D86">
            <v>-28.29</v>
          </cell>
          <cell r="I86">
            <v>-114.81</v>
          </cell>
          <cell r="K86">
            <v>-2046.65</v>
          </cell>
          <cell r="L86">
            <v>-236.16</v>
          </cell>
          <cell r="M86">
            <v>-179.11</v>
          </cell>
          <cell r="N86">
            <v>-1983.04</v>
          </cell>
          <cell r="O86">
            <v>-58.87</v>
          </cell>
          <cell r="V86">
            <v>-4646.93</v>
          </cell>
        </row>
        <row r="87">
          <cell r="B87" t="str">
            <v>438FC</v>
          </cell>
          <cell r="D87">
            <v>-879.31</v>
          </cell>
          <cell r="E87">
            <v>-906.78</v>
          </cell>
          <cell r="F87">
            <v>-587.98</v>
          </cell>
          <cell r="G87">
            <v>-464.41</v>
          </cell>
          <cell r="H87">
            <v>-83.2</v>
          </cell>
          <cell r="I87">
            <v>-314.83</v>
          </cell>
          <cell r="L87">
            <v>-1.6</v>
          </cell>
          <cell r="M87">
            <v>-1702.98</v>
          </cell>
          <cell r="N87">
            <v>-1128.43</v>
          </cell>
          <cell r="O87">
            <v>-90.2</v>
          </cell>
          <cell r="V87">
            <v>-6159.72</v>
          </cell>
        </row>
        <row r="88">
          <cell r="B88" t="str">
            <v>438FL</v>
          </cell>
          <cell r="H88">
            <v>-2183.94</v>
          </cell>
          <cell r="I88">
            <v>-5478.39</v>
          </cell>
          <cell r="J88">
            <v>-12948.91</v>
          </cell>
          <cell r="K88">
            <v>-11920.42</v>
          </cell>
          <cell r="L88">
            <v>-3397.96</v>
          </cell>
          <cell r="M88">
            <v>-274.17</v>
          </cell>
          <cell r="N88">
            <v>-12406.61</v>
          </cell>
          <cell r="O88">
            <v>-42723.78</v>
          </cell>
          <cell r="V88">
            <v>-91334.18</v>
          </cell>
        </row>
        <row r="89">
          <cell r="B89" t="str">
            <v>438FU</v>
          </cell>
          <cell r="C89">
            <v>-128.02000000000001</v>
          </cell>
          <cell r="D89">
            <v>-213.38</v>
          </cell>
          <cell r="E89">
            <v>-304.94</v>
          </cell>
          <cell r="F89">
            <v>-128.44</v>
          </cell>
          <cell r="G89">
            <v>-1112.17</v>
          </cell>
          <cell r="H89">
            <v>-784.05</v>
          </cell>
          <cell r="I89">
            <v>-419.55</v>
          </cell>
          <cell r="J89">
            <v>-579.25</v>
          </cell>
          <cell r="K89">
            <v>-696.92</v>
          </cell>
          <cell r="L89">
            <v>-813.56</v>
          </cell>
          <cell r="M89">
            <v>-1912.65</v>
          </cell>
          <cell r="V89">
            <v>-7092.93</v>
          </cell>
        </row>
        <row r="90">
          <cell r="B90" t="str">
            <v>438GE</v>
          </cell>
          <cell r="D90">
            <v>-126</v>
          </cell>
          <cell r="F90">
            <v>-784.35</v>
          </cell>
          <cell r="L90">
            <v>-2000</v>
          </cell>
          <cell r="M90">
            <v>-33.659999999999997</v>
          </cell>
          <cell r="V90">
            <v>-2944.01</v>
          </cell>
        </row>
        <row r="91">
          <cell r="B91" t="str">
            <v>438GU</v>
          </cell>
          <cell r="D91">
            <v>-278.88</v>
          </cell>
          <cell r="E91">
            <v>-306</v>
          </cell>
          <cell r="F91">
            <v>-707.16</v>
          </cell>
          <cell r="G91">
            <v>-310.79000000000002</v>
          </cell>
          <cell r="H91">
            <v>-1088.1600000000001</v>
          </cell>
          <cell r="I91">
            <v>-749.86</v>
          </cell>
          <cell r="J91">
            <v>-756.57</v>
          </cell>
          <cell r="K91">
            <v>-753.92</v>
          </cell>
          <cell r="L91">
            <v>-1121.5999999999999</v>
          </cell>
          <cell r="V91">
            <v>-6072.94</v>
          </cell>
        </row>
        <row r="92">
          <cell r="B92" t="str">
            <v>438H1</v>
          </cell>
          <cell r="E92">
            <v>-104.89</v>
          </cell>
          <cell r="F92">
            <v>-83</v>
          </cell>
          <cell r="G92">
            <v>-83</v>
          </cell>
          <cell r="H92">
            <v>-102.34</v>
          </cell>
          <cell r="I92">
            <v>-91.37</v>
          </cell>
          <cell r="J92">
            <v>-91.37</v>
          </cell>
          <cell r="K92">
            <v>-86</v>
          </cell>
          <cell r="L92">
            <v>-145.1</v>
          </cell>
          <cell r="M92">
            <v>-5.42</v>
          </cell>
          <cell r="V92">
            <v>-792.49</v>
          </cell>
        </row>
        <row r="93">
          <cell r="B93" t="str">
            <v>438H2</v>
          </cell>
          <cell r="D93">
            <v>-101.64</v>
          </cell>
          <cell r="E93">
            <v>-146.63</v>
          </cell>
          <cell r="F93">
            <v>-136.94999999999999</v>
          </cell>
          <cell r="G93">
            <v>-57.36</v>
          </cell>
          <cell r="H93">
            <v>-324.20999999999998</v>
          </cell>
          <cell r="I93">
            <v>-72.650000000000006</v>
          </cell>
          <cell r="J93">
            <v>-333.16</v>
          </cell>
          <cell r="K93">
            <v>-203.17</v>
          </cell>
          <cell r="V93">
            <v>-1375.77</v>
          </cell>
        </row>
        <row r="94">
          <cell r="B94" t="str">
            <v>438HA</v>
          </cell>
          <cell r="D94">
            <v>-624.79999999999995</v>
          </cell>
          <cell r="E94">
            <v>-648.65</v>
          </cell>
          <cell r="F94">
            <v>-445.3</v>
          </cell>
          <cell r="G94">
            <v>-418.41</v>
          </cell>
          <cell r="H94">
            <v>-413.94</v>
          </cell>
          <cell r="I94">
            <v>-474.28</v>
          </cell>
          <cell r="J94">
            <v>-475.12</v>
          </cell>
          <cell r="K94">
            <v>-510.98</v>
          </cell>
          <cell r="L94">
            <v>-553.28</v>
          </cell>
          <cell r="M94">
            <v>-334.03</v>
          </cell>
          <cell r="N94">
            <v>-179.73</v>
          </cell>
          <cell r="O94">
            <v>-200.14</v>
          </cell>
          <cell r="V94">
            <v>-5278.66</v>
          </cell>
        </row>
        <row r="95">
          <cell r="B95" t="str">
            <v>438HC</v>
          </cell>
          <cell r="C95">
            <v>-545.71</v>
          </cell>
          <cell r="D95">
            <v>-948.55</v>
          </cell>
          <cell r="E95">
            <v>-787</v>
          </cell>
          <cell r="F95">
            <v>-1759.44</v>
          </cell>
          <cell r="G95">
            <v>-1629.41</v>
          </cell>
          <cell r="H95">
            <v>-1681.63</v>
          </cell>
          <cell r="I95">
            <v>-1579.68</v>
          </cell>
          <cell r="J95">
            <v>-2479</v>
          </cell>
          <cell r="K95">
            <v>-3182.77</v>
          </cell>
          <cell r="L95">
            <v>-3251.03</v>
          </cell>
          <cell r="M95">
            <v>-2396.37</v>
          </cell>
          <cell r="N95">
            <v>-3230.16</v>
          </cell>
          <cell r="Q95">
            <v>-87</v>
          </cell>
          <cell r="V95">
            <v>-23557.75</v>
          </cell>
        </row>
        <row r="96">
          <cell r="B96" t="str">
            <v>438HM</v>
          </cell>
          <cell r="D96">
            <v>-4617.59</v>
          </cell>
          <cell r="E96">
            <v>-3438.48</v>
          </cell>
          <cell r="F96">
            <v>-3608.06</v>
          </cell>
          <cell r="G96">
            <v>-4445.87</v>
          </cell>
          <cell r="H96">
            <v>-3397.96</v>
          </cell>
          <cell r="I96">
            <v>-4103.22</v>
          </cell>
          <cell r="J96">
            <v>-3412.51</v>
          </cell>
          <cell r="V96">
            <v>-27023.69</v>
          </cell>
        </row>
        <row r="97">
          <cell r="B97" t="str">
            <v>438HP</v>
          </cell>
          <cell r="H97">
            <v>-419.38</v>
          </cell>
          <cell r="I97">
            <v>-737.41</v>
          </cell>
          <cell r="J97">
            <v>-741.61</v>
          </cell>
          <cell r="K97">
            <v>-911.95</v>
          </cell>
          <cell r="L97">
            <v>-1244.4000000000001</v>
          </cell>
          <cell r="M97">
            <v>-1010.34</v>
          </cell>
          <cell r="N97">
            <v>-1018.88</v>
          </cell>
          <cell r="O97">
            <v>-1211.94</v>
          </cell>
          <cell r="V97">
            <v>-7295.91</v>
          </cell>
        </row>
        <row r="98">
          <cell r="B98" t="str">
            <v>438HQ</v>
          </cell>
          <cell r="C98">
            <v>-2760.16</v>
          </cell>
          <cell r="D98">
            <v>-1821.05</v>
          </cell>
          <cell r="E98">
            <v>-18.940000000000001</v>
          </cell>
          <cell r="F98">
            <v>-1228.19</v>
          </cell>
          <cell r="G98">
            <v>-161.83000000000001</v>
          </cell>
          <cell r="K98">
            <v>-1065.3399999999999</v>
          </cell>
          <cell r="M98">
            <v>-3219</v>
          </cell>
          <cell r="N98">
            <v>-434.06</v>
          </cell>
          <cell r="V98">
            <v>-10708.57</v>
          </cell>
        </row>
        <row r="99">
          <cell r="B99" t="str">
            <v>438IF</v>
          </cell>
          <cell r="D99">
            <v>-11920</v>
          </cell>
          <cell r="G99">
            <v>-3166.32</v>
          </cell>
          <cell r="I99">
            <v>-68.650000000000006</v>
          </cell>
          <cell r="M99">
            <v>-82.79</v>
          </cell>
          <cell r="V99">
            <v>-15237.76</v>
          </cell>
        </row>
        <row r="100">
          <cell r="B100" t="str">
            <v>438L1</v>
          </cell>
          <cell r="E100">
            <v>-59.5</v>
          </cell>
          <cell r="F100">
            <v>-105.66</v>
          </cell>
          <cell r="G100">
            <v>-217.88</v>
          </cell>
          <cell r="H100">
            <v>-222.74</v>
          </cell>
          <cell r="I100">
            <v>-219.28</v>
          </cell>
          <cell r="J100">
            <v>-236.48</v>
          </cell>
          <cell r="K100">
            <v>-223.6</v>
          </cell>
          <cell r="L100">
            <v>-359.97</v>
          </cell>
          <cell r="M100">
            <v>-14.08</v>
          </cell>
          <cell r="V100">
            <v>-1659.19</v>
          </cell>
        </row>
        <row r="101">
          <cell r="B101" t="str">
            <v>438L2</v>
          </cell>
          <cell r="D101">
            <v>-80.64</v>
          </cell>
          <cell r="E101">
            <v>-12.75</v>
          </cell>
          <cell r="K101">
            <v>-388.79</v>
          </cell>
          <cell r="L101">
            <v>-694.72</v>
          </cell>
          <cell r="M101">
            <v>-74.38</v>
          </cell>
          <cell r="V101">
            <v>-1251.28</v>
          </cell>
        </row>
        <row r="102">
          <cell r="B102" t="str">
            <v>438L3</v>
          </cell>
          <cell r="F102">
            <v>-199.2</v>
          </cell>
          <cell r="G102">
            <v>-199.2</v>
          </cell>
          <cell r="H102">
            <v>-224.6</v>
          </cell>
          <cell r="I102">
            <v>-233.48</v>
          </cell>
          <cell r="J102">
            <v>-234.32</v>
          </cell>
          <cell r="K102">
            <v>-223.6</v>
          </cell>
          <cell r="V102">
            <v>-1314.4</v>
          </cell>
        </row>
        <row r="103">
          <cell r="B103" t="str">
            <v>438LC</v>
          </cell>
          <cell r="D103">
            <v>-3289.72</v>
          </cell>
          <cell r="E103">
            <v>-2313.23</v>
          </cell>
          <cell r="F103">
            <v>-2813.84</v>
          </cell>
          <cell r="G103">
            <v>-2455.7399999999998</v>
          </cell>
          <cell r="H103">
            <v>-2393.09</v>
          </cell>
          <cell r="I103">
            <v>-2720.95</v>
          </cell>
          <cell r="V103">
            <v>-15986.57</v>
          </cell>
        </row>
        <row r="104">
          <cell r="B104" t="str">
            <v>438LO</v>
          </cell>
          <cell r="C104">
            <v>-170.21</v>
          </cell>
          <cell r="D104">
            <v>-1658.18</v>
          </cell>
          <cell r="E104">
            <v>-2907.68</v>
          </cell>
          <cell r="G104">
            <v>-3.41</v>
          </cell>
          <cell r="I104">
            <v>-1511.74</v>
          </cell>
          <cell r="J104">
            <v>-1509.06</v>
          </cell>
          <cell r="K104">
            <v>-3095.56</v>
          </cell>
          <cell r="L104">
            <v>-0.36</v>
          </cell>
          <cell r="V104">
            <v>-10856.2</v>
          </cell>
        </row>
        <row r="105">
          <cell r="B105" t="str">
            <v>438LT</v>
          </cell>
          <cell r="D105">
            <v>-2645.55</v>
          </cell>
          <cell r="E105">
            <v>360.87</v>
          </cell>
          <cell r="F105">
            <v>-2155.4699999999998</v>
          </cell>
          <cell r="H105">
            <v>-2372.4</v>
          </cell>
          <cell r="K105">
            <v>-987</v>
          </cell>
          <cell r="V105">
            <v>-7799.55</v>
          </cell>
        </row>
        <row r="106">
          <cell r="B106" t="str">
            <v>438MA</v>
          </cell>
          <cell r="E106">
            <v>-15.72</v>
          </cell>
          <cell r="F106">
            <v>-70.55</v>
          </cell>
          <cell r="G106">
            <v>-24.9</v>
          </cell>
          <cell r="H106">
            <v>-84.28</v>
          </cell>
          <cell r="I106">
            <v>-30.36</v>
          </cell>
          <cell r="J106">
            <v>-28.38</v>
          </cell>
          <cell r="K106">
            <v>-364.58</v>
          </cell>
          <cell r="V106">
            <v>-618.77</v>
          </cell>
        </row>
        <row r="107">
          <cell r="B107" t="str">
            <v>438MO</v>
          </cell>
          <cell r="G107">
            <v>-4660.28</v>
          </cell>
          <cell r="V107">
            <v>-4660.28</v>
          </cell>
        </row>
        <row r="108">
          <cell r="B108" t="str">
            <v>438MP</v>
          </cell>
          <cell r="E108">
            <v>-332.14</v>
          </cell>
          <cell r="G108">
            <v>-106.66</v>
          </cell>
          <cell r="I108">
            <v>-159.96</v>
          </cell>
          <cell r="M108">
            <v>-221</v>
          </cell>
          <cell r="V108">
            <v>-819.76</v>
          </cell>
        </row>
        <row r="109">
          <cell r="B109" t="str">
            <v>438MV</v>
          </cell>
          <cell r="J109">
            <v>-65.099999999999994</v>
          </cell>
          <cell r="V109">
            <v>-65.099999999999994</v>
          </cell>
        </row>
        <row r="110">
          <cell r="B110" t="str">
            <v>438NF</v>
          </cell>
          <cell r="D110">
            <v>-8.4</v>
          </cell>
          <cell r="F110">
            <v>-29.88</v>
          </cell>
          <cell r="H110">
            <v>-2.58</v>
          </cell>
          <cell r="I110">
            <v>-59.34</v>
          </cell>
          <cell r="J110">
            <v>-3389.68</v>
          </cell>
          <cell r="K110">
            <v>-2327.59</v>
          </cell>
          <cell r="L110">
            <v>-617.20000000000005</v>
          </cell>
          <cell r="M110">
            <v>-27.63</v>
          </cell>
          <cell r="N110">
            <v>-143.24</v>
          </cell>
          <cell r="O110">
            <v>-6.6</v>
          </cell>
          <cell r="V110">
            <v>-6612.14</v>
          </cell>
        </row>
        <row r="111">
          <cell r="B111" t="str">
            <v>438O1</v>
          </cell>
          <cell r="D111">
            <v>-1264.9000000000001</v>
          </cell>
          <cell r="E111">
            <v>-79.5</v>
          </cell>
          <cell r="F111">
            <v>-95.05</v>
          </cell>
          <cell r="G111">
            <v>-64.150000000000006</v>
          </cell>
          <cell r="H111">
            <v>-144.06</v>
          </cell>
          <cell r="I111">
            <v>-78.680000000000007</v>
          </cell>
          <cell r="J111">
            <v>-102.98</v>
          </cell>
          <cell r="K111">
            <v>-105.26</v>
          </cell>
          <cell r="M111">
            <v>-61.47</v>
          </cell>
          <cell r="N111">
            <v>-114.43</v>
          </cell>
          <cell r="V111">
            <v>-2110.48</v>
          </cell>
        </row>
        <row r="112">
          <cell r="B112" t="str">
            <v>438O2</v>
          </cell>
          <cell r="C112">
            <v>-1772.88</v>
          </cell>
          <cell r="G112">
            <v>-6.64</v>
          </cell>
          <cell r="H112">
            <v>-74.48</v>
          </cell>
          <cell r="I112">
            <v>-1116.1600000000001</v>
          </cell>
          <cell r="J112">
            <v>-90.13</v>
          </cell>
          <cell r="K112">
            <v>-17.2</v>
          </cell>
          <cell r="M112">
            <v>-167.85</v>
          </cell>
          <cell r="V112">
            <v>-3245.34</v>
          </cell>
        </row>
        <row r="113">
          <cell r="B113" t="str">
            <v>438PH</v>
          </cell>
          <cell r="H113">
            <v>-6063.24</v>
          </cell>
          <cell r="V113">
            <v>-6063.24</v>
          </cell>
        </row>
        <row r="114">
          <cell r="B114" t="str">
            <v>438PL</v>
          </cell>
          <cell r="D114">
            <v>-1712.64</v>
          </cell>
          <cell r="E114">
            <v>-2089.79</v>
          </cell>
          <cell r="F114">
            <v>-1183.02</v>
          </cell>
          <cell r="G114">
            <v>-1198.93</v>
          </cell>
          <cell r="H114">
            <v>-2163.39</v>
          </cell>
          <cell r="I114">
            <v>-928.91</v>
          </cell>
          <cell r="J114">
            <v>-3439.56</v>
          </cell>
          <cell r="K114">
            <v>-3126.06</v>
          </cell>
          <cell r="L114">
            <v>-2787.71</v>
          </cell>
          <cell r="M114">
            <v>-96.82</v>
          </cell>
          <cell r="N114">
            <v>-131.75</v>
          </cell>
          <cell r="V114">
            <v>-18858.580000000002</v>
          </cell>
        </row>
        <row r="115">
          <cell r="B115" t="str">
            <v>438PR</v>
          </cell>
          <cell r="D115">
            <v>-428.4</v>
          </cell>
          <cell r="E115">
            <v>-786.25</v>
          </cell>
          <cell r="H115">
            <v>-236.5</v>
          </cell>
          <cell r="O115">
            <v>-80.959999999999994</v>
          </cell>
          <cell r="V115">
            <v>-1532.11</v>
          </cell>
        </row>
        <row r="116">
          <cell r="B116" t="str">
            <v>438PT</v>
          </cell>
          <cell r="F116">
            <v>-829.92</v>
          </cell>
          <cell r="V116">
            <v>-829.92</v>
          </cell>
        </row>
        <row r="117">
          <cell r="B117" t="str">
            <v>438RB</v>
          </cell>
          <cell r="J117">
            <v>-6065.96</v>
          </cell>
          <cell r="K117">
            <v>-4376.38</v>
          </cell>
          <cell r="L117">
            <v>-3742.76</v>
          </cell>
          <cell r="M117">
            <v>-2346.6999999999998</v>
          </cell>
          <cell r="N117">
            <v>-3988.21</v>
          </cell>
          <cell r="O117">
            <v>-1892.49</v>
          </cell>
          <cell r="V117">
            <v>-22412.5</v>
          </cell>
        </row>
        <row r="118">
          <cell r="B118" t="str">
            <v>438RC</v>
          </cell>
          <cell r="D118">
            <v>-1419.59</v>
          </cell>
          <cell r="E118">
            <v>-2601.5700000000002</v>
          </cell>
          <cell r="F118">
            <v>-1578.3</v>
          </cell>
          <cell r="G118">
            <v>-1595.96</v>
          </cell>
          <cell r="H118">
            <v>-2278.17</v>
          </cell>
          <cell r="I118">
            <v>-3258.04</v>
          </cell>
          <cell r="J118">
            <v>-3464.86</v>
          </cell>
          <cell r="K118">
            <v>-3192.19</v>
          </cell>
          <cell r="L118">
            <v>-0.36</v>
          </cell>
          <cell r="N118">
            <v>-888.8</v>
          </cell>
          <cell r="O118">
            <v>888.8</v>
          </cell>
          <cell r="V118">
            <v>-19389.04</v>
          </cell>
        </row>
        <row r="119">
          <cell r="B119" t="str">
            <v>438RL</v>
          </cell>
          <cell r="C119">
            <v>-357.15</v>
          </cell>
          <cell r="D119">
            <v>-2764.08</v>
          </cell>
          <cell r="E119">
            <v>-4386.43</v>
          </cell>
          <cell r="F119">
            <v>-3224.91</v>
          </cell>
          <cell r="G119">
            <v>-1419.19</v>
          </cell>
          <cell r="H119">
            <v>-1777.99</v>
          </cell>
          <cell r="I119">
            <v>-1369.26</v>
          </cell>
          <cell r="J119">
            <v>-1846.64</v>
          </cell>
          <cell r="K119">
            <v>-2050.4</v>
          </cell>
          <cell r="L119">
            <v>-1485.67</v>
          </cell>
          <cell r="M119">
            <v>-2675.94</v>
          </cell>
          <cell r="N119">
            <v>-1704.31</v>
          </cell>
          <cell r="O119">
            <v>-1550.72</v>
          </cell>
          <cell r="P119">
            <v>146.66999999999999</v>
          </cell>
          <cell r="V119">
            <v>-26466.02</v>
          </cell>
        </row>
        <row r="120">
          <cell r="B120" t="str">
            <v>438S1</v>
          </cell>
          <cell r="C120">
            <v>-104.56</v>
          </cell>
          <cell r="D120">
            <v>-161.78</v>
          </cell>
          <cell r="E120">
            <v>-219.92</v>
          </cell>
          <cell r="F120">
            <v>-125.36</v>
          </cell>
          <cell r="G120">
            <v>-343.25</v>
          </cell>
          <cell r="H120">
            <v>-59.79</v>
          </cell>
          <cell r="I120">
            <v>-316.06</v>
          </cell>
          <cell r="J120">
            <v>-18.82</v>
          </cell>
          <cell r="K120">
            <v>-73.83</v>
          </cell>
          <cell r="V120">
            <v>-1423.37</v>
          </cell>
        </row>
        <row r="121">
          <cell r="B121" t="str">
            <v>438S2</v>
          </cell>
          <cell r="C121">
            <v>-99.65</v>
          </cell>
          <cell r="D121">
            <v>-118.32</v>
          </cell>
          <cell r="E121">
            <v>-140.4</v>
          </cell>
          <cell r="F121">
            <v>-178.99</v>
          </cell>
          <cell r="G121">
            <v>-134.44999999999999</v>
          </cell>
          <cell r="H121">
            <v>-480.72</v>
          </cell>
          <cell r="I121">
            <v>-319.91000000000003</v>
          </cell>
          <cell r="J121">
            <v>-1149.03</v>
          </cell>
          <cell r="V121">
            <v>-2621.47</v>
          </cell>
        </row>
        <row r="122">
          <cell r="B122" t="str">
            <v>438SE</v>
          </cell>
          <cell r="G122">
            <v>-4.1500000000000004</v>
          </cell>
          <cell r="H122">
            <v>-87.38</v>
          </cell>
          <cell r="I122">
            <v>-397.26</v>
          </cell>
          <cell r="J122">
            <v>-1202.79</v>
          </cell>
          <cell r="K122">
            <v>-1934.14</v>
          </cell>
          <cell r="L122">
            <v>-915.72</v>
          </cell>
          <cell r="M122">
            <v>-2844.16</v>
          </cell>
          <cell r="N122">
            <v>-467.8</v>
          </cell>
          <cell r="O122">
            <v>-2555.52</v>
          </cell>
          <cell r="V122">
            <v>-10408.92</v>
          </cell>
        </row>
        <row r="123">
          <cell r="B123" t="str">
            <v>438SK</v>
          </cell>
          <cell r="I123">
            <v>-164.68</v>
          </cell>
          <cell r="J123">
            <v>-279.44</v>
          </cell>
          <cell r="K123">
            <v>-278.77999999999997</v>
          </cell>
          <cell r="V123">
            <v>-722.9</v>
          </cell>
        </row>
        <row r="124">
          <cell r="B124" t="str">
            <v>438SP</v>
          </cell>
          <cell r="I124">
            <v>-768.44</v>
          </cell>
          <cell r="K124">
            <v>-1496.4</v>
          </cell>
          <cell r="N124">
            <v>-1551.93</v>
          </cell>
          <cell r="V124">
            <v>-3816.77</v>
          </cell>
        </row>
        <row r="125">
          <cell r="B125" t="str">
            <v>438SS</v>
          </cell>
          <cell r="H125">
            <v>-164.86</v>
          </cell>
          <cell r="I125">
            <v>-1389.96</v>
          </cell>
          <cell r="J125">
            <v>-5074.84</v>
          </cell>
          <cell r="K125">
            <v>-4708.17</v>
          </cell>
          <cell r="L125">
            <v>-3286.05</v>
          </cell>
          <cell r="M125">
            <v>-1779.45</v>
          </cell>
          <cell r="N125">
            <v>-8141.7</v>
          </cell>
          <cell r="O125">
            <v>-5610.08</v>
          </cell>
          <cell r="V125">
            <v>-30155.11</v>
          </cell>
        </row>
        <row r="126">
          <cell r="B126" t="str">
            <v>438T1</v>
          </cell>
          <cell r="C126">
            <v>-221.85</v>
          </cell>
          <cell r="D126">
            <v>-352.31</v>
          </cell>
          <cell r="E126">
            <v>-867.78</v>
          </cell>
          <cell r="F126">
            <v>-792.16</v>
          </cell>
          <cell r="G126">
            <v>-656.19</v>
          </cell>
          <cell r="H126">
            <v>-787.78</v>
          </cell>
          <cell r="I126">
            <v>-494.87</v>
          </cell>
          <cell r="J126">
            <v>-687.77</v>
          </cell>
          <cell r="K126">
            <v>-627.97</v>
          </cell>
          <cell r="V126">
            <v>-5488.68</v>
          </cell>
        </row>
        <row r="127">
          <cell r="B127" t="str">
            <v>438T2</v>
          </cell>
          <cell r="D127">
            <v>-495.01</v>
          </cell>
          <cell r="E127">
            <v>-493.09</v>
          </cell>
          <cell r="F127">
            <v>-417.08</v>
          </cell>
          <cell r="G127">
            <v>-415.71</v>
          </cell>
          <cell r="H127">
            <v>-775.33</v>
          </cell>
          <cell r="I127">
            <v>-804.83</v>
          </cell>
          <cell r="J127">
            <v>-616.77</v>
          </cell>
          <cell r="K127">
            <v>-35.9</v>
          </cell>
          <cell r="V127">
            <v>-4053.72</v>
          </cell>
        </row>
        <row r="128">
          <cell r="B128" t="str">
            <v>438TE</v>
          </cell>
          <cell r="I128">
            <v>-277.76</v>
          </cell>
          <cell r="J128">
            <v>-282.02</v>
          </cell>
          <cell r="K128">
            <v>-799.82</v>
          </cell>
          <cell r="L128">
            <v>-1956.36</v>
          </cell>
          <cell r="M128">
            <v>-1113.76</v>
          </cell>
          <cell r="N128">
            <v>-1455.14</v>
          </cell>
          <cell r="O128">
            <v>-2430.13</v>
          </cell>
          <cell r="V128">
            <v>-8314.99</v>
          </cell>
        </row>
        <row r="129">
          <cell r="B129" t="str">
            <v>438TL</v>
          </cell>
          <cell r="C129">
            <v>-887.04</v>
          </cell>
          <cell r="D129">
            <v>-271.89999999999998</v>
          </cell>
          <cell r="V129">
            <v>-1158.94</v>
          </cell>
        </row>
        <row r="130">
          <cell r="B130" t="str">
            <v>438TR</v>
          </cell>
          <cell r="D130">
            <v>-599.76</v>
          </cell>
          <cell r="E130">
            <v>-569.5</v>
          </cell>
          <cell r="F130">
            <v>-738.7</v>
          </cell>
          <cell r="H130">
            <v>-45.15</v>
          </cell>
          <cell r="K130">
            <v>-1350.2</v>
          </cell>
          <cell r="L130">
            <v>-4252</v>
          </cell>
          <cell r="V130">
            <v>-7555.31</v>
          </cell>
        </row>
        <row r="131">
          <cell r="B131" t="str">
            <v>438UP</v>
          </cell>
          <cell r="N131">
            <v>-148.75</v>
          </cell>
          <cell r="V131">
            <v>-148.75</v>
          </cell>
        </row>
        <row r="132">
          <cell r="B132" t="str">
            <v>438VI</v>
          </cell>
          <cell r="F132">
            <v>-53.12</v>
          </cell>
          <cell r="G132">
            <v>-176.38</v>
          </cell>
          <cell r="H132">
            <v>-75.16</v>
          </cell>
          <cell r="J132">
            <v>-30.1</v>
          </cell>
          <cell r="K132">
            <v>-111.69</v>
          </cell>
          <cell r="L132">
            <v>-707.6</v>
          </cell>
          <cell r="M132">
            <v>-1461.66</v>
          </cell>
          <cell r="N132">
            <v>-722.08</v>
          </cell>
          <cell r="O132">
            <v>-1023.37</v>
          </cell>
          <cell r="V132">
            <v>-4361.16</v>
          </cell>
        </row>
        <row r="133">
          <cell r="B133" t="str">
            <v>438VR</v>
          </cell>
          <cell r="C133">
            <v>-797.58</v>
          </cell>
          <cell r="D133">
            <v>-3948.5</v>
          </cell>
          <cell r="E133">
            <v>-2873</v>
          </cell>
          <cell r="F133">
            <v>-4636.1400000000003</v>
          </cell>
          <cell r="G133">
            <v>-1892.4</v>
          </cell>
          <cell r="H133">
            <v>-2706.42</v>
          </cell>
          <cell r="I133">
            <v>-894.4</v>
          </cell>
          <cell r="J133">
            <v>-2422.62</v>
          </cell>
          <cell r="K133">
            <v>-1057.8</v>
          </cell>
          <cell r="L133">
            <v>-1761.6</v>
          </cell>
          <cell r="M133">
            <v>-384.37</v>
          </cell>
          <cell r="O133">
            <v>-30.8</v>
          </cell>
          <cell r="V133">
            <v>-23405.63</v>
          </cell>
        </row>
        <row r="134">
          <cell r="B134" t="str">
            <v>438WH</v>
          </cell>
          <cell r="E134">
            <v>-765</v>
          </cell>
          <cell r="F134">
            <v>-415</v>
          </cell>
          <cell r="J134">
            <v>-258</v>
          </cell>
          <cell r="V134">
            <v>-1438</v>
          </cell>
        </row>
        <row r="135">
          <cell r="B135" t="str">
            <v>438WM</v>
          </cell>
          <cell r="F135">
            <v>-1613.11</v>
          </cell>
          <cell r="G135">
            <v>-3071.59</v>
          </cell>
          <cell r="V135">
            <v>-4684.7</v>
          </cell>
        </row>
        <row r="136">
          <cell r="B136" t="str">
            <v>438WS</v>
          </cell>
          <cell r="D136">
            <v>-1901.93</v>
          </cell>
          <cell r="E136">
            <v>-4568.9799999999996</v>
          </cell>
          <cell r="F136">
            <v>-6734.82</v>
          </cell>
          <cell r="G136">
            <v>-7450.74</v>
          </cell>
          <cell r="H136">
            <v>-5812.16</v>
          </cell>
          <cell r="I136">
            <v>-5471.66</v>
          </cell>
          <cell r="J136">
            <v>-13373.94</v>
          </cell>
          <cell r="K136">
            <v>-14996.14</v>
          </cell>
          <cell r="L136">
            <v>-15986.05</v>
          </cell>
          <cell r="M136">
            <v>-12313.93</v>
          </cell>
          <cell r="N136">
            <v>-18231.7</v>
          </cell>
          <cell r="O136">
            <v>-26106.28</v>
          </cell>
          <cell r="V136">
            <v>-132948.32999999999</v>
          </cell>
        </row>
        <row r="137">
          <cell r="C137">
            <v>-8045.87</v>
          </cell>
          <cell r="D137">
            <v>-47439.55</v>
          </cell>
          <cell r="E137">
            <v>-38826.78</v>
          </cell>
          <cell r="F137">
            <v>-41019.11</v>
          </cell>
          <cell r="G137">
            <v>-55878.35</v>
          </cell>
          <cell r="H137">
            <v>-53363.57</v>
          </cell>
          <cell r="I137">
            <v>-55468.44</v>
          </cell>
          <cell r="J137">
            <v>-88617.95</v>
          </cell>
          <cell r="K137">
            <v>-91665.59</v>
          </cell>
          <cell r="L137">
            <v>-85478.65</v>
          </cell>
          <cell r="M137">
            <v>-52716.17</v>
          </cell>
          <cell r="N137">
            <v>-91880.27</v>
          </cell>
          <cell r="O137">
            <v>-104678.18</v>
          </cell>
          <cell r="P137">
            <v>146.66999999999999</v>
          </cell>
          <cell r="Q137">
            <v>-87</v>
          </cell>
          <cell r="V137">
            <v>-815018.81</v>
          </cell>
        </row>
        <row r="138">
          <cell r="B138" t="str">
            <v>442A1</v>
          </cell>
          <cell r="S138">
            <v>-424.34</v>
          </cell>
          <cell r="T138">
            <v>-459.39</v>
          </cell>
          <cell r="V138">
            <v>-883.73</v>
          </cell>
        </row>
        <row r="139">
          <cell r="B139" t="str">
            <v>442A2</v>
          </cell>
          <cell r="S139">
            <v>-359.78</v>
          </cell>
          <cell r="T139">
            <v>-376.56</v>
          </cell>
          <cell r="V139">
            <v>-736.34</v>
          </cell>
        </row>
        <row r="140">
          <cell r="B140" t="str">
            <v>442AC</v>
          </cell>
          <cell r="S140">
            <v>-320.76</v>
          </cell>
          <cell r="T140">
            <v>-335.59</v>
          </cell>
          <cell r="V140">
            <v>-656.35</v>
          </cell>
        </row>
        <row r="141">
          <cell r="B141" t="str">
            <v>442AD</v>
          </cell>
          <cell r="K141">
            <v>-259.36</v>
          </cell>
          <cell r="Q141">
            <v>-1601.44</v>
          </cell>
          <cell r="R141">
            <v>-2702.85</v>
          </cell>
          <cell r="S141">
            <v>-2368.8000000000002</v>
          </cell>
          <cell r="T141">
            <v>-2814.55</v>
          </cell>
          <cell r="V141">
            <v>-9747</v>
          </cell>
        </row>
        <row r="142">
          <cell r="B142" t="str">
            <v>442BC</v>
          </cell>
          <cell r="L142">
            <v>-7007.98</v>
          </cell>
          <cell r="O142">
            <v>-1.76</v>
          </cell>
          <cell r="Q142">
            <v>-0.9</v>
          </cell>
          <cell r="S142">
            <v>-165.47</v>
          </cell>
          <cell r="T142">
            <v>-84.16</v>
          </cell>
          <cell r="V142">
            <v>-7260.27</v>
          </cell>
        </row>
        <row r="143">
          <cell r="B143" t="str">
            <v>442BW</v>
          </cell>
          <cell r="F143">
            <v>-2341.8000000000002</v>
          </cell>
          <cell r="G143">
            <v>-889.68</v>
          </cell>
          <cell r="H143">
            <v>-9062.73</v>
          </cell>
          <cell r="I143">
            <v>-5076.87</v>
          </cell>
          <cell r="J143">
            <v>-3045.13</v>
          </cell>
          <cell r="K143">
            <v>-2917.5</v>
          </cell>
          <cell r="L143">
            <v>-3627.35</v>
          </cell>
          <cell r="M143">
            <v>-12340.7</v>
          </cell>
          <cell r="N143">
            <v>-4548.3900000000003</v>
          </cell>
          <cell r="O143">
            <v>-22748.16</v>
          </cell>
          <cell r="P143">
            <v>-7870.36</v>
          </cell>
          <cell r="Q143">
            <v>-16099.88</v>
          </cell>
          <cell r="R143">
            <v>-15479.43</v>
          </cell>
          <cell r="S143">
            <v>-18089.330000000002</v>
          </cell>
          <cell r="T143">
            <v>-11913.65</v>
          </cell>
          <cell r="V143">
            <v>-136050.96</v>
          </cell>
        </row>
        <row r="144">
          <cell r="B144" t="str">
            <v>442DR</v>
          </cell>
          <cell r="S144">
            <v>-383.28</v>
          </cell>
          <cell r="T144">
            <v>-740.02</v>
          </cell>
          <cell r="V144">
            <v>-1123.3</v>
          </cell>
        </row>
        <row r="145">
          <cell r="B145" t="str">
            <v>442EN</v>
          </cell>
          <cell r="S145">
            <v>-1426.1</v>
          </cell>
          <cell r="T145">
            <v>-1580.35</v>
          </cell>
          <cell r="V145">
            <v>-3006.45</v>
          </cell>
        </row>
        <row r="146">
          <cell r="B146" t="str">
            <v>442EX</v>
          </cell>
          <cell r="I146">
            <v>-0.93</v>
          </cell>
          <cell r="J146">
            <v>-20.9</v>
          </cell>
          <cell r="K146">
            <v>-15.48</v>
          </cell>
          <cell r="L146">
            <v>-86.56</v>
          </cell>
          <cell r="M146">
            <v>-23.64</v>
          </cell>
          <cell r="N146">
            <v>-3.83</v>
          </cell>
          <cell r="P146">
            <v>-91.78</v>
          </cell>
          <cell r="Q146">
            <v>-6.3</v>
          </cell>
          <cell r="S146">
            <v>-65.89</v>
          </cell>
          <cell r="V146">
            <v>-315.31</v>
          </cell>
        </row>
        <row r="147">
          <cell r="B147" t="str">
            <v>442FU</v>
          </cell>
          <cell r="G147">
            <v>-63.67</v>
          </cell>
          <cell r="S147">
            <v>-778.17</v>
          </cell>
          <cell r="T147">
            <v>-1043.3</v>
          </cell>
          <cell r="V147">
            <v>-1885.14</v>
          </cell>
        </row>
        <row r="148">
          <cell r="B148" t="str">
            <v>442GU</v>
          </cell>
          <cell r="S148">
            <v>-1056.3</v>
          </cell>
          <cell r="T148">
            <v>-1092.82</v>
          </cell>
          <cell r="V148">
            <v>-2149.12</v>
          </cell>
        </row>
        <row r="149">
          <cell r="B149" t="str">
            <v>442H1</v>
          </cell>
          <cell r="S149">
            <v>-110.66</v>
          </cell>
          <cell r="T149">
            <v>-109.29</v>
          </cell>
          <cell r="V149">
            <v>-219.95</v>
          </cell>
        </row>
        <row r="150">
          <cell r="B150" t="str">
            <v>442H2</v>
          </cell>
          <cell r="S150">
            <v>-260.08999999999997</v>
          </cell>
          <cell r="T150">
            <v>-275.33999999999997</v>
          </cell>
          <cell r="V150">
            <v>-535.42999999999995</v>
          </cell>
        </row>
        <row r="151">
          <cell r="B151" t="str">
            <v>442HM</v>
          </cell>
          <cell r="S151">
            <v>-5363.59</v>
          </cell>
          <cell r="T151">
            <v>-5053.3100000000004</v>
          </cell>
          <cell r="V151">
            <v>-10416.9</v>
          </cell>
        </row>
        <row r="152">
          <cell r="B152" t="str">
            <v>442L1</v>
          </cell>
          <cell r="S152">
            <v>-555.76</v>
          </cell>
          <cell r="T152">
            <v>-523.65</v>
          </cell>
          <cell r="V152">
            <v>-1079.4100000000001</v>
          </cell>
        </row>
        <row r="153">
          <cell r="B153" t="str">
            <v>442L2</v>
          </cell>
          <cell r="S153">
            <v>-1083.67</v>
          </cell>
          <cell r="T153">
            <v>-1176.8699999999999</v>
          </cell>
          <cell r="V153">
            <v>-2260.54</v>
          </cell>
        </row>
        <row r="154">
          <cell r="B154" t="str">
            <v>442LO</v>
          </cell>
          <cell r="E154">
            <v>-510</v>
          </cell>
          <cell r="F154">
            <v>-4055.4</v>
          </cell>
          <cell r="G154">
            <v>-2422.8000000000002</v>
          </cell>
          <cell r="H154">
            <v>-1537.34</v>
          </cell>
          <cell r="K154">
            <v>-146.26</v>
          </cell>
          <cell r="L154">
            <v>-2621</v>
          </cell>
          <cell r="M154">
            <v>-11.86</v>
          </cell>
          <cell r="N154">
            <v>-56.9</v>
          </cell>
          <cell r="R154">
            <v>-427.82</v>
          </cell>
          <cell r="S154">
            <v>-1479.95</v>
          </cell>
          <cell r="T154">
            <v>-2.13</v>
          </cell>
          <cell r="V154">
            <v>-13271.46</v>
          </cell>
        </row>
        <row r="155">
          <cell r="B155" t="str">
            <v>442MO</v>
          </cell>
          <cell r="M155">
            <v>-3379.95</v>
          </cell>
          <cell r="V155">
            <v>-3379.95</v>
          </cell>
        </row>
        <row r="156">
          <cell r="B156" t="str">
            <v>442O1</v>
          </cell>
          <cell r="P156">
            <v>-591.5</v>
          </cell>
          <cell r="S156">
            <v>-336.34</v>
          </cell>
          <cell r="T156">
            <v>-193.78</v>
          </cell>
          <cell r="V156">
            <v>-1121.6199999999999</v>
          </cell>
        </row>
        <row r="157">
          <cell r="B157" t="str">
            <v>442O2</v>
          </cell>
          <cell r="N157">
            <v>-240.84</v>
          </cell>
          <cell r="O157">
            <v>-1100</v>
          </cell>
          <cell r="S157">
            <v>-91.89</v>
          </cell>
          <cell r="T157">
            <v>-93.41</v>
          </cell>
          <cell r="V157">
            <v>-1526.14</v>
          </cell>
        </row>
        <row r="158">
          <cell r="B158" t="str">
            <v>442RC</v>
          </cell>
          <cell r="K158">
            <v>-54.6</v>
          </cell>
          <cell r="Q158">
            <v>-985.62</v>
          </cell>
          <cell r="R158">
            <v>-3095.79</v>
          </cell>
          <cell r="S158">
            <v>-2589.94</v>
          </cell>
          <cell r="T158">
            <v>-2.13</v>
          </cell>
          <cell r="V158">
            <v>-6728.08</v>
          </cell>
        </row>
        <row r="159">
          <cell r="B159" t="str">
            <v>442RL</v>
          </cell>
          <cell r="E159">
            <v>-510</v>
          </cell>
          <cell r="H159">
            <v>-1364.44</v>
          </cell>
          <cell r="I159">
            <v>-1327.59</v>
          </cell>
          <cell r="J159">
            <v>-1370.15</v>
          </cell>
          <cell r="K159">
            <v>-1801.46</v>
          </cell>
          <cell r="L159">
            <v>-1357.2</v>
          </cell>
          <cell r="M159">
            <v>-1.86</v>
          </cell>
          <cell r="R159">
            <v>-421.25</v>
          </cell>
          <cell r="S159">
            <v>-1708.04</v>
          </cell>
          <cell r="T159">
            <v>-2027.24</v>
          </cell>
          <cell r="V159">
            <v>-11889.23</v>
          </cell>
        </row>
        <row r="160">
          <cell r="B160" t="str">
            <v>442S1</v>
          </cell>
          <cell r="S160">
            <v>-455.54</v>
          </cell>
          <cell r="T160">
            <v>-330.91</v>
          </cell>
          <cell r="V160">
            <v>-786.45</v>
          </cell>
        </row>
        <row r="161">
          <cell r="B161" t="str">
            <v>442S2</v>
          </cell>
          <cell r="S161">
            <v>-898.9</v>
          </cell>
          <cell r="T161">
            <v>-829.36</v>
          </cell>
          <cell r="V161">
            <v>-1728.26</v>
          </cell>
        </row>
        <row r="162">
          <cell r="B162" t="str">
            <v>442SA</v>
          </cell>
          <cell r="H162">
            <v>-1193.99</v>
          </cell>
          <cell r="I162">
            <v>-946.39</v>
          </cell>
          <cell r="J162">
            <v>-638.27</v>
          </cell>
          <cell r="K162">
            <v>-175.44</v>
          </cell>
          <cell r="L162">
            <v>-1438.36</v>
          </cell>
          <cell r="M162">
            <v>-586.26</v>
          </cell>
          <cell r="N162">
            <v>-1495.19</v>
          </cell>
          <cell r="O162">
            <v>-573.85</v>
          </cell>
          <cell r="P162">
            <v>-63.24</v>
          </cell>
          <cell r="S162">
            <v>-37.71</v>
          </cell>
          <cell r="V162">
            <v>-7148.7</v>
          </cell>
        </row>
        <row r="163">
          <cell r="B163" t="str">
            <v>442SF</v>
          </cell>
          <cell r="Q163">
            <v>-23139.16</v>
          </cell>
          <cell r="S163">
            <v>-2213.3000000000002</v>
          </cell>
          <cell r="V163">
            <v>-25352.46</v>
          </cell>
        </row>
        <row r="164">
          <cell r="B164" t="str">
            <v>442SK</v>
          </cell>
          <cell r="S164">
            <v>-303.43</v>
          </cell>
          <cell r="T164">
            <v>-318.73</v>
          </cell>
          <cell r="V164">
            <v>-622.16</v>
          </cell>
        </row>
        <row r="165">
          <cell r="B165" t="str">
            <v>442T1</v>
          </cell>
          <cell r="S165">
            <v>-301.52</v>
          </cell>
          <cell r="T165">
            <v>-407.32</v>
          </cell>
          <cell r="V165">
            <v>-708.84</v>
          </cell>
        </row>
        <row r="166">
          <cell r="B166" t="str">
            <v>442T2</v>
          </cell>
          <cell r="S166">
            <v>-429.57</v>
          </cell>
          <cell r="T166">
            <v>-1339.3</v>
          </cell>
          <cell r="V166">
            <v>-1768.87</v>
          </cell>
        </row>
        <row r="167">
          <cell r="B167" t="str">
            <v>442TE</v>
          </cell>
          <cell r="S167">
            <v>-238.41</v>
          </cell>
          <cell r="T167">
            <v>-250.43</v>
          </cell>
          <cell r="V167">
            <v>-488.84</v>
          </cell>
        </row>
        <row r="168">
          <cell r="B168" t="str">
            <v>442TR</v>
          </cell>
          <cell r="Q168">
            <v>-27.01</v>
          </cell>
          <cell r="T168">
            <v>-642.12</v>
          </cell>
          <cell r="V168">
            <v>-669.13</v>
          </cell>
        </row>
        <row r="169">
          <cell r="B169" t="str">
            <v>442TT</v>
          </cell>
          <cell r="S169">
            <v>-199.4</v>
          </cell>
          <cell r="T169">
            <v>-209.46</v>
          </cell>
          <cell r="V169">
            <v>-408.86</v>
          </cell>
        </row>
        <row r="170">
          <cell r="B170" t="str">
            <v>442VR</v>
          </cell>
          <cell r="H170">
            <v>-107.5</v>
          </cell>
          <cell r="I170">
            <v>-559</v>
          </cell>
          <cell r="J170">
            <v>-559</v>
          </cell>
          <cell r="K170">
            <v>-559</v>
          </cell>
          <cell r="L170">
            <v>-1460</v>
          </cell>
          <cell r="N170">
            <v>-2380</v>
          </cell>
          <cell r="S170">
            <v>-940.63</v>
          </cell>
          <cell r="T170">
            <v>-6564.62</v>
          </cell>
          <cell r="V170">
            <v>-13129.75</v>
          </cell>
        </row>
        <row r="171">
          <cell r="B171" t="str">
            <v>442WH</v>
          </cell>
          <cell r="J171">
            <v>-86</v>
          </cell>
          <cell r="P171">
            <v>-637</v>
          </cell>
          <cell r="S171">
            <v>-35.54</v>
          </cell>
          <cell r="T171">
            <v>-53.25</v>
          </cell>
          <cell r="V171">
            <v>-811.79</v>
          </cell>
        </row>
        <row r="172">
          <cell r="E172">
            <v>-1020</v>
          </cell>
          <cell r="F172">
            <v>-6397.2</v>
          </cell>
          <cell r="G172">
            <v>-3376.15</v>
          </cell>
          <cell r="H172">
            <v>-13266</v>
          </cell>
          <cell r="I172">
            <v>-7910.78</v>
          </cell>
          <cell r="J172">
            <v>-5719.45</v>
          </cell>
          <cell r="K172">
            <v>-5929.1</v>
          </cell>
          <cell r="L172">
            <v>-17598.45</v>
          </cell>
          <cell r="M172">
            <v>-16344.27</v>
          </cell>
          <cell r="N172">
            <v>-8725.15</v>
          </cell>
          <cell r="O172">
            <v>-24423.77</v>
          </cell>
          <cell r="P172">
            <v>-9253.8799999999992</v>
          </cell>
          <cell r="Q172">
            <v>-41860.31</v>
          </cell>
          <cell r="R172">
            <v>-22127.14</v>
          </cell>
          <cell r="S172">
            <v>-45072.1</v>
          </cell>
          <cell r="T172">
            <v>-40843.040000000001</v>
          </cell>
          <cell r="V172">
            <v>-269866.78999999998</v>
          </cell>
        </row>
        <row r="173">
          <cell r="B173" t="str">
            <v>457A2</v>
          </cell>
          <cell r="J173">
            <v>-45.15</v>
          </cell>
          <cell r="L173">
            <v>-462.08</v>
          </cell>
          <cell r="M173">
            <v>-320.22000000000003</v>
          </cell>
          <cell r="N173">
            <v>-803.44</v>
          </cell>
          <cell r="O173">
            <v>-475.72</v>
          </cell>
          <cell r="P173">
            <v>-374.89</v>
          </cell>
          <cell r="V173">
            <v>-2481.5</v>
          </cell>
        </row>
        <row r="174">
          <cell r="B174" t="str">
            <v>457AD</v>
          </cell>
          <cell r="D174">
            <v>-68.25</v>
          </cell>
          <cell r="K174">
            <v>-1860.11</v>
          </cell>
          <cell r="L174">
            <v>-2925.74</v>
          </cell>
          <cell r="M174">
            <v>-649.28</v>
          </cell>
          <cell r="N174">
            <v>-280.27999999999997</v>
          </cell>
          <cell r="O174">
            <v>-1275.95</v>
          </cell>
          <cell r="P174">
            <v>-3</v>
          </cell>
          <cell r="V174">
            <v>-7062.61</v>
          </cell>
        </row>
        <row r="175">
          <cell r="B175" t="str">
            <v>457AE</v>
          </cell>
          <cell r="L175">
            <v>-90.4</v>
          </cell>
          <cell r="M175">
            <v>-237.35</v>
          </cell>
          <cell r="N175">
            <v>-234.98</v>
          </cell>
          <cell r="O175">
            <v>-274.2</v>
          </cell>
          <cell r="P175">
            <v>-285.12</v>
          </cell>
          <cell r="Q175">
            <v>-281.85000000000002</v>
          </cell>
          <cell r="V175">
            <v>-1403.9</v>
          </cell>
        </row>
        <row r="176">
          <cell r="B176" t="str">
            <v>457BC</v>
          </cell>
          <cell r="L176">
            <v>-9.6</v>
          </cell>
          <cell r="N176">
            <v>-11.05</v>
          </cell>
          <cell r="O176">
            <v>-156.18</v>
          </cell>
          <cell r="Q176">
            <v>-12.6</v>
          </cell>
          <cell r="V176">
            <v>-189.43</v>
          </cell>
        </row>
        <row r="177">
          <cell r="B177" t="str">
            <v>457DN</v>
          </cell>
          <cell r="I177">
            <v>-13130.05</v>
          </cell>
          <cell r="J177">
            <v>-15547.17</v>
          </cell>
          <cell r="K177">
            <v>-13039.61</v>
          </cell>
          <cell r="L177">
            <v>-62245.440000000002</v>
          </cell>
          <cell r="M177">
            <v>-7315.23</v>
          </cell>
          <cell r="N177">
            <v>-41809.519999999997</v>
          </cell>
          <cell r="O177">
            <v>-32356.2</v>
          </cell>
          <cell r="P177">
            <v>-52869.32</v>
          </cell>
          <cell r="Q177">
            <v>-61162.13</v>
          </cell>
          <cell r="V177">
            <v>-299474.67</v>
          </cell>
        </row>
        <row r="178">
          <cell r="B178" t="str">
            <v>457DT</v>
          </cell>
          <cell r="J178">
            <v>-1263.3399999999999</v>
          </cell>
          <cell r="V178">
            <v>-1263.3399999999999</v>
          </cell>
        </row>
        <row r="179">
          <cell r="B179" t="str">
            <v>457EN</v>
          </cell>
          <cell r="H179">
            <v>-12.9</v>
          </cell>
          <cell r="I179">
            <v>-250.68</v>
          </cell>
          <cell r="J179">
            <v>-217.12</v>
          </cell>
          <cell r="K179">
            <v>-216.79</v>
          </cell>
          <cell r="L179">
            <v>-283.36</v>
          </cell>
          <cell r="M179">
            <v>-237.35</v>
          </cell>
          <cell r="N179">
            <v>-279.61</v>
          </cell>
          <cell r="O179">
            <v>-274.2</v>
          </cell>
          <cell r="P179">
            <v>-12.12</v>
          </cell>
          <cell r="Q179">
            <v>-551.99</v>
          </cell>
          <cell r="V179">
            <v>-2336.12</v>
          </cell>
        </row>
        <row r="180">
          <cell r="B180" t="str">
            <v>457EP</v>
          </cell>
          <cell r="K180">
            <v>-137.54</v>
          </cell>
          <cell r="L180">
            <v>-3438.08</v>
          </cell>
          <cell r="M180">
            <v>-3519.68</v>
          </cell>
          <cell r="P180">
            <v>-389.84</v>
          </cell>
          <cell r="Q180">
            <v>-2047.65</v>
          </cell>
          <cell r="V180">
            <v>-9532.7900000000009</v>
          </cell>
        </row>
        <row r="181">
          <cell r="B181" t="str">
            <v>457FU</v>
          </cell>
          <cell r="G181">
            <v>-275.67</v>
          </cell>
          <cell r="L181">
            <v>-0.4</v>
          </cell>
          <cell r="N181">
            <v>-1269.3</v>
          </cell>
          <cell r="O181">
            <v>-1623.94</v>
          </cell>
          <cell r="P181">
            <v>-68.89</v>
          </cell>
          <cell r="V181">
            <v>-3238.2</v>
          </cell>
        </row>
        <row r="182">
          <cell r="B182" t="str">
            <v>457GU</v>
          </cell>
          <cell r="N182">
            <v>-1027.92</v>
          </cell>
          <cell r="O182">
            <v>-1404.12</v>
          </cell>
          <cell r="V182">
            <v>-2432.04</v>
          </cell>
        </row>
        <row r="183">
          <cell r="B183" t="str">
            <v>457H2</v>
          </cell>
          <cell r="M183">
            <v>-307.97000000000003</v>
          </cell>
          <cell r="N183">
            <v>-429.97</v>
          </cell>
          <cell r="O183">
            <v>-598.98</v>
          </cell>
          <cell r="P183">
            <v>-6.96</v>
          </cell>
          <cell r="V183">
            <v>-1343.88</v>
          </cell>
        </row>
        <row r="184">
          <cell r="B184" t="str">
            <v>457HM</v>
          </cell>
          <cell r="D184">
            <v>-136.5</v>
          </cell>
          <cell r="K184">
            <v>-3499.5</v>
          </cell>
          <cell r="L184">
            <v>-4775.8500000000004</v>
          </cell>
          <cell r="M184">
            <v>-6</v>
          </cell>
          <cell r="N184">
            <v>-3557.37</v>
          </cell>
          <cell r="O184">
            <v>-2.58</v>
          </cell>
          <cell r="Q184">
            <v>0</v>
          </cell>
          <cell r="V184">
            <v>-11977.8</v>
          </cell>
        </row>
        <row r="185">
          <cell r="B185" t="str">
            <v>457L2</v>
          </cell>
          <cell r="L185">
            <v>-338.72</v>
          </cell>
          <cell r="M185">
            <v>-230.97</v>
          </cell>
          <cell r="N185">
            <v>-1946.7</v>
          </cell>
          <cell r="O185">
            <v>-2737.46</v>
          </cell>
          <cell r="P185">
            <v>-101.13</v>
          </cell>
          <cell r="V185">
            <v>-5354.98</v>
          </cell>
        </row>
        <row r="186">
          <cell r="B186" t="str">
            <v>457LE</v>
          </cell>
          <cell r="I186">
            <v>-57.23</v>
          </cell>
          <cell r="J186">
            <v>-376.72</v>
          </cell>
          <cell r="K186">
            <v>-171.01</v>
          </cell>
          <cell r="N186">
            <v>-117.65</v>
          </cell>
          <cell r="O186">
            <v>-425.26</v>
          </cell>
          <cell r="P186">
            <v>-27.12</v>
          </cell>
          <cell r="V186">
            <v>-1174.99</v>
          </cell>
        </row>
        <row r="187">
          <cell r="B187" t="str">
            <v>457LO</v>
          </cell>
          <cell r="D187">
            <v>-204.75</v>
          </cell>
          <cell r="J187">
            <v>-2706.85</v>
          </cell>
          <cell r="K187">
            <v>-2870.05</v>
          </cell>
          <cell r="L187">
            <v>-3625.07</v>
          </cell>
          <cell r="M187">
            <v>-1448.39</v>
          </cell>
          <cell r="N187">
            <v>-1729.72</v>
          </cell>
          <cell r="O187">
            <v>-1582.4</v>
          </cell>
          <cell r="P187">
            <v>-3</v>
          </cell>
          <cell r="V187">
            <v>-14170.23</v>
          </cell>
        </row>
        <row r="188">
          <cell r="B188" t="str">
            <v>457LT</v>
          </cell>
          <cell r="J188">
            <v>-1125</v>
          </cell>
          <cell r="Q188">
            <v>-2143.1</v>
          </cell>
          <cell r="V188">
            <v>-3268.1</v>
          </cell>
        </row>
        <row r="189">
          <cell r="B189" t="str">
            <v>457MA</v>
          </cell>
          <cell r="H189">
            <v>-253.4</v>
          </cell>
          <cell r="I189">
            <v>-208.64</v>
          </cell>
          <cell r="K189">
            <v>-15.48</v>
          </cell>
          <cell r="L189">
            <v>-260</v>
          </cell>
          <cell r="M189">
            <v>-297.5</v>
          </cell>
          <cell r="N189">
            <v>-6.63</v>
          </cell>
          <cell r="O189">
            <v>-38.28</v>
          </cell>
          <cell r="P189">
            <v>-555.74</v>
          </cell>
          <cell r="Q189">
            <v>-821.04</v>
          </cell>
          <cell r="V189">
            <v>-2456.71</v>
          </cell>
        </row>
        <row r="190">
          <cell r="B190" t="str">
            <v>457MO</v>
          </cell>
          <cell r="J190">
            <v>-1902.83</v>
          </cell>
          <cell r="V190">
            <v>-1902.83</v>
          </cell>
        </row>
        <row r="191">
          <cell r="B191" t="str">
            <v>457MP</v>
          </cell>
          <cell r="H191">
            <v>-52.89</v>
          </cell>
          <cell r="K191">
            <v>-54.61</v>
          </cell>
          <cell r="V191">
            <v>-107.5</v>
          </cell>
        </row>
        <row r="192">
          <cell r="B192" t="str">
            <v>457O2</v>
          </cell>
          <cell r="H192">
            <v>-860</v>
          </cell>
          <cell r="J192">
            <v>-365.93</v>
          </cell>
          <cell r="K192">
            <v>-86.86</v>
          </cell>
          <cell r="M192">
            <v>-140.51</v>
          </cell>
          <cell r="N192">
            <v>-392.21</v>
          </cell>
          <cell r="O192">
            <v>-42.07</v>
          </cell>
          <cell r="P192">
            <v>-13.56</v>
          </cell>
          <cell r="V192">
            <v>-1901.14</v>
          </cell>
        </row>
        <row r="193">
          <cell r="B193" t="str">
            <v>457PM</v>
          </cell>
          <cell r="E193">
            <v>-340</v>
          </cell>
          <cell r="H193">
            <v>-1633.88</v>
          </cell>
          <cell r="I193">
            <v>-1546.32</v>
          </cell>
          <cell r="J193">
            <v>-1496.21</v>
          </cell>
          <cell r="K193">
            <v>-4678.22</v>
          </cell>
          <cell r="L193">
            <v>-1777.14</v>
          </cell>
          <cell r="M193">
            <v>-1874.83</v>
          </cell>
          <cell r="N193">
            <v>-1807.87</v>
          </cell>
          <cell r="O193">
            <v>-3585.4</v>
          </cell>
          <cell r="P193">
            <v>-1806.32</v>
          </cell>
          <cell r="Q193">
            <v>-1580.32</v>
          </cell>
          <cell r="V193">
            <v>-22126.51</v>
          </cell>
        </row>
        <row r="194">
          <cell r="B194" t="str">
            <v>457PR</v>
          </cell>
          <cell r="J194">
            <v>-245.1</v>
          </cell>
          <cell r="V194">
            <v>-245.1</v>
          </cell>
        </row>
        <row r="195">
          <cell r="B195" t="str">
            <v>457RC</v>
          </cell>
          <cell r="K195">
            <v>-461.38</v>
          </cell>
          <cell r="L195">
            <v>-2844.22</v>
          </cell>
          <cell r="M195">
            <v>-1.86</v>
          </cell>
          <cell r="O195">
            <v>-2694.63</v>
          </cell>
          <cell r="P195">
            <v>-3</v>
          </cell>
          <cell r="S195">
            <v>0</v>
          </cell>
          <cell r="V195">
            <v>-6005.09</v>
          </cell>
        </row>
        <row r="196">
          <cell r="B196" t="str">
            <v>457S2</v>
          </cell>
          <cell r="K196">
            <v>-483.35</v>
          </cell>
          <cell r="L196">
            <v>-323.72000000000003</v>
          </cell>
          <cell r="M196">
            <v>-1159.67</v>
          </cell>
          <cell r="N196">
            <v>-450.46</v>
          </cell>
          <cell r="O196">
            <v>-1203.45</v>
          </cell>
          <cell r="V196">
            <v>-3620.65</v>
          </cell>
        </row>
        <row r="197">
          <cell r="B197" t="str">
            <v>457SK</v>
          </cell>
          <cell r="L197">
            <v>-338.72</v>
          </cell>
          <cell r="N197">
            <v>-274.45999999999998</v>
          </cell>
          <cell r="O197">
            <v>-330.6</v>
          </cell>
          <cell r="V197">
            <v>-943.78</v>
          </cell>
        </row>
        <row r="198">
          <cell r="B198" t="str">
            <v>457SP</v>
          </cell>
          <cell r="L198">
            <v>-508.36</v>
          </cell>
          <cell r="N198">
            <v>-127.8</v>
          </cell>
          <cell r="V198">
            <v>-636.16</v>
          </cell>
        </row>
        <row r="199">
          <cell r="B199" t="str">
            <v>457T2</v>
          </cell>
          <cell r="L199">
            <v>-2672.87</v>
          </cell>
          <cell r="M199">
            <v>-1835.99</v>
          </cell>
          <cell r="N199">
            <v>-1144.8499999999999</v>
          </cell>
          <cell r="O199">
            <v>-2517.71</v>
          </cell>
          <cell r="V199">
            <v>-8171.42</v>
          </cell>
        </row>
        <row r="200">
          <cell r="B200" t="str">
            <v>457TD</v>
          </cell>
          <cell r="N200">
            <v>-1734</v>
          </cell>
          <cell r="O200">
            <v>-2091.7600000000002</v>
          </cell>
          <cell r="P200">
            <v>-4440.25</v>
          </cell>
          <cell r="V200">
            <v>-8266.01</v>
          </cell>
        </row>
        <row r="201">
          <cell r="B201" t="str">
            <v>457TE</v>
          </cell>
          <cell r="K201">
            <v>-113.59</v>
          </cell>
          <cell r="L201">
            <v>-149.36000000000001</v>
          </cell>
          <cell r="M201">
            <v>-137.47</v>
          </cell>
          <cell r="N201">
            <v>-137.22999999999999</v>
          </cell>
          <cell r="O201">
            <v>-197.2</v>
          </cell>
          <cell r="P201">
            <v>-171.37</v>
          </cell>
          <cell r="Q201">
            <v>-208.28</v>
          </cell>
          <cell r="V201">
            <v>-1114.5</v>
          </cell>
        </row>
        <row r="202">
          <cell r="B202" t="str">
            <v>457VR</v>
          </cell>
          <cell r="I202">
            <v>-976.1</v>
          </cell>
          <cell r="J202">
            <v>-1376</v>
          </cell>
          <cell r="K202">
            <v>-1376</v>
          </cell>
          <cell r="L202">
            <v>-2580.92</v>
          </cell>
          <cell r="M202">
            <v>-833</v>
          </cell>
          <cell r="N202">
            <v>-2040</v>
          </cell>
          <cell r="O202">
            <v>-651.20000000000005</v>
          </cell>
          <cell r="P202">
            <v>-4730.91</v>
          </cell>
          <cell r="V202">
            <v>-14564.13</v>
          </cell>
        </row>
        <row r="203">
          <cell r="D203">
            <v>-409.5</v>
          </cell>
          <cell r="E203">
            <v>-340</v>
          </cell>
          <cell r="G203">
            <v>-275.67</v>
          </cell>
          <cell r="H203">
            <v>-2813.07</v>
          </cell>
          <cell r="I203">
            <v>-16169.02</v>
          </cell>
          <cell r="J203">
            <v>-26667.42</v>
          </cell>
          <cell r="K203">
            <v>-29064.1</v>
          </cell>
          <cell r="L203">
            <v>-89650.05</v>
          </cell>
          <cell r="M203">
            <v>-20553.27</v>
          </cell>
          <cell r="N203">
            <v>-61613.02</v>
          </cell>
          <cell r="O203">
            <v>-56539.49</v>
          </cell>
          <cell r="P203">
            <v>-65862.539999999994</v>
          </cell>
          <cell r="Q203">
            <v>-68808.960000000006</v>
          </cell>
          <cell r="S203">
            <v>0</v>
          </cell>
          <cell r="V203">
            <v>-438766.11</v>
          </cell>
        </row>
        <row r="204">
          <cell r="B204" t="str">
            <v>492KM</v>
          </cell>
          <cell r="K204">
            <v>-2580</v>
          </cell>
          <cell r="N204">
            <v>-2913.84</v>
          </cell>
          <cell r="V204">
            <v>-5493.84</v>
          </cell>
        </row>
        <row r="205">
          <cell r="B205" t="str">
            <v>492OT</v>
          </cell>
          <cell r="M205">
            <v>-8.5</v>
          </cell>
          <cell r="O205">
            <v>-30.8</v>
          </cell>
          <cell r="R205">
            <v>-930.15</v>
          </cell>
          <cell r="S205">
            <v>-534.80999999999995</v>
          </cell>
          <cell r="V205">
            <v>-1504.26</v>
          </cell>
        </row>
        <row r="206">
          <cell r="B206" t="str">
            <v>492TB</v>
          </cell>
          <cell r="Q206">
            <v>-675.35</v>
          </cell>
          <cell r="R206">
            <v>-891.85</v>
          </cell>
          <cell r="T206">
            <v>-642.12</v>
          </cell>
          <cell r="V206">
            <v>-2209.3200000000002</v>
          </cell>
        </row>
        <row r="207">
          <cell r="B207" t="str">
            <v>492TR</v>
          </cell>
          <cell r="M207">
            <v>-76.5</v>
          </cell>
          <cell r="N207">
            <v>-148.75</v>
          </cell>
          <cell r="O207">
            <v>-61.6</v>
          </cell>
          <cell r="Q207">
            <v>-1364.77</v>
          </cell>
          <cell r="V207">
            <v>-1651.62</v>
          </cell>
        </row>
        <row r="208">
          <cell r="B208" t="str">
            <v>492WH</v>
          </cell>
          <cell r="L208">
            <v>-108.16</v>
          </cell>
          <cell r="M208">
            <v>-223.55</v>
          </cell>
          <cell r="V208">
            <v>-331.71</v>
          </cell>
        </row>
        <row r="209">
          <cell r="B209" t="str">
            <v>492WO</v>
          </cell>
          <cell r="M209">
            <v>-392.7</v>
          </cell>
          <cell r="N209">
            <v>-550.79999999999995</v>
          </cell>
          <cell r="O209">
            <v>-332.64</v>
          </cell>
          <cell r="P209">
            <v>-293.02</v>
          </cell>
          <cell r="Q209">
            <v>-106.25</v>
          </cell>
          <cell r="R209">
            <v>-3.67</v>
          </cell>
          <cell r="S209">
            <v>-13.87</v>
          </cell>
          <cell r="V209">
            <v>-1692.95</v>
          </cell>
        </row>
        <row r="210">
          <cell r="B210" t="str">
            <v>492ZZ</v>
          </cell>
          <cell r="L210">
            <v>3811.28</v>
          </cell>
          <cell r="R210">
            <v>5243.88</v>
          </cell>
          <cell r="V210">
            <v>9055.16</v>
          </cell>
        </row>
        <row r="211">
          <cell r="K211">
            <v>-2580</v>
          </cell>
          <cell r="L211">
            <v>3703.12</v>
          </cell>
          <cell r="M211">
            <v>-701.25</v>
          </cell>
          <cell r="N211">
            <v>-3613.39</v>
          </cell>
          <cell r="O211">
            <v>-425.04</v>
          </cell>
          <cell r="P211">
            <v>-293.02</v>
          </cell>
          <cell r="Q211">
            <v>-2146.37</v>
          </cell>
          <cell r="R211">
            <v>3418.21</v>
          </cell>
          <cell r="S211">
            <v>-548.67999999999995</v>
          </cell>
          <cell r="T211">
            <v>-642.12</v>
          </cell>
          <cell r="V211">
            <v>-3828.54</v>
          </cell>
        </row>
        <row r="212">
          <cell r="B212" t="str">
            <v>513AD</v>
          </cell>
          <cell r="T212">
            <v>-1.5</v>
          </cell>
          <cell r="V212">
            <v>-1.5</v>
          </cell>
        </row>
        <row r="213">
          <cell r="B213" t="str">
            <v>513AN</v>
          </cell>
          <cell r="O213">
            <v>-14.82</v>
          </cell>
          <cell r="P213">
            <v>-37.86</v>
          </cell>
          <cell r="Q213">
            <v>-310.66000000000003</v>
          </cell>
          <cell r="R213">
            <v>-483.76</v>
          </cell>
          <cell r="S213">
            <v>-287.41000000000003</v>
          </cell>
          <cell r="T213">
            <v>-294.60000000000002</v>
          </cell>
          <cell r="V213">
            <v>-1429.11</v>
          </cell>
        </row>
        <row r="214">
          <cell r="B214" t="str">
            <v>513BC</v>
          </cell>
          <cell r="P214">
            <v>-2.42</v>
          </cell>
          <cell r="Q214">
            <v>-6.02</v>
          </cell>
          <cell r="R214">
            <v>-8.09</v>
          </cell>
          <cell r="S214">
            <v>-6.82</v>
          </cell>
          <cell r="T214">
            <v>-5.76</v>
          </cell>
          <cell r="V214">
            <v>-29.11</v>
          </cell>
        </row>
        <row r="215">
          <cell r="B215" t="str">
            <v>513BO</v>
          </cell>
          <cell r="P215">
            <v>-4060.21</v>
          </cell>
          <cell r="Q215">
            <v>-2893.46</v>
          </cell>
          <cell r="R215">
            <v>-2583.0100000000002</v>
          </cell>
          <cell r="S215">
            <v>-2698.5</v>
          </cell>
          <cell r="T215">
            <v>-2201.11</v>
          </cell>
          <cell r="V215">
            <v>-14436.29</v>
          </cell>
        </row>
        <row r="216">
          <cell r="B216" t="str">
            <v>513CE</v>
          </cell>
          <cell r="P216">
            <v>-37.86</v>
          </cell>
          <cell r="Q216">
            <v>-435.29</v>
          </cell>
          <cell r="R216">
            <v>-662.9</v>
          </cell>
          <cell r="S216">
            <v>-416.98</v>
          </cell>
          <cell r="T216">
            <v>-469.26</v>
          </cell>
          <cell r="V216">
            <v>-2022.29</v>
          </cell>
        </row>
        <row r="217">
          <cell r="B217" t="str">
            <v>513DC</v>
          </cell>
          <cell r="P217">
            <v>-109.2</v>
          </cell>
          <cell r="Q217">
            <v>-71.58</v>
          </cell>
          <cell r="R217">
            <v>-25.96</v>
          </cell>
          <cell r="S217">
            <v>-8.67</v>
          </cell>
          <cell r="T217">
            <v>-46.22</v>
          </cell>
          <cell r="V217">
            <v>-261.63</v>
          </cell>
        </row>
        <row r="218">
          <cell r="B218" t="str">
            <v>513DI</v>
          </cell>
          <cell r="P218">
            <v>-281.27999999999997</v>
          </cell>
          <cell r="Q218">
            <v>-400.44</v>
          </cell>
          <cell r="R218">
            <v>-299.69</v>
          </cell>
          <cell r="S218">
            <v>-212.83</v>
          </cell>
          <cell r="T218">
            <v>-309.62</v>
          </cell>
          <cell r="V218">
            <v>-1503.86</v>
          </cell>
        </row>
        <row r="219">
          <cell r="B219" t="str">
            <v>513DS</v>
          </cell>
          <cell r="P219">
            <v>-21.84</v>
          </cell>
          <cell r="R219">
            <v>-7.34</v>
          </cell>
          <cell r="S219">
            <v>-110.54</v>
          </cell>
          <cell r="T219">
            <v>-157.53</v>
          </cell>
          <cell r="V219">
            <v>-297.25</v>
          </cell>
        </row>
        <row r="220">
          <cell r="B220" t="str">
            <v>513DT</v>
          </cell>
          <cell r="P220">
            <v>-76.44</v>
          </cell>
          <cell r="Q220">
            <v>-1927.44</v>
          </cell>
          <cell r="S220">
            <v>-689.22</v>
          </cell>
          <cell r="V220">
            <v>-2693.1</v>
          </cell>
        </row>
        <row r="221">
          <cell r="B221" t="str">
            <v>513DV</v>
          </cell>
          <cell r="P221">
            <v>-129.68</v>
          </cell>
          <cell r="Q221">
            <v>-139.22</v>
          </cell>
          <cell r="R221">
            <v>-1217.8</v>
          </cell>
          <cell r="T221">
            <v>-116.43</v>
          </cell>
          <cell r="V221">
            <v>-1603.13</v>
          </cell>
        </row>
        <row r="222">
          <cell r="B222" t="str">
            <v>513EN</v>
          </cell>
          <cell r="P222">
            <v>-468.58</v>
          </cell>
          <cell r="Q222">
            <v>-603.49</v>
          </cell>
          <cell r="R222">
            <v>-556.82000000000005</v>
          </cell>
          <cell r="S222">
            <v>-398.79</v>
          </cell>
          <cell r="T222">
            <v>-418.91</v>
          </cell>
          <cell r="V222">
            <v>-2446.59</v>
          </cell>
        </row>
        <row r="223">
          <cell r="B223" t="str">
            <v>513EP</v>
          </cell>
          <cell r="Q223">
            <v>-319.66000000000003</v>
          </cell>
          <cell r="R223">
            <v>-821.94</v>
          </cell>
          <cell r="S223">
            <v>-419.6</v>
          </cell>
          <cell r="T223">
            <v>-369.85</v>
          </cell>
          <cell r="V223">
            <v>-1931.05</v>
          </cell>
        </row>
        <row r="224">
          <cell r="B224" t="str">
            <v>513EQ</v>
          </cell>
          <cell r="P224">
            <v>-2136.34</v>
          </cell>
          <cell r="Q224">
            <v>-153.86000000000001</v>
          </cell>
          <cell r="S224">
            <v>-1290</v>
          </cell>
          <cell r="T224">
            <v>-17.98</v>
          </cell>
          <cell r="V224">
            <v>-3598.18</v>
          </cell>
        </row>
        <row r="225">
          <cell r="B225" t="str">
            <v>513FA</v>
          </cell>
          <cell r="P225">
            <v>-1937.48</v>
          </cell>
          <cell r="R225">
            <v>-18890.07</v>
          </cell>
          <cell r="S225">
            <v>-6619.98</v>
          </cell>
          <cell r="T225">
            <v>-7704.63</v>
          </cell>
          <cell r="V225">
            <v>-35152.160000000003</v>
          </cell>
        </row>
        <row r="226">
          <cell r="B226" t="str">
            <v>513FC</v>
          </cell>
          <cell r="R226">
            <v>-130.72</v>
          </cell>
          <cell r="S226">
            <v>-12.14</v>
          </cell>
          <cell r="V226">
            <v>-142.86000000000001</v>
          </cell>
        </row>
        <row r="227">
          <cell r="B227" t="str">
            <v>513FI</v>
          </cell>
          <cell r="P227">
            <v>-350.98</v>
          </cell>
          <cell r="Q227">
            <v>-736.32</v>
          </cell>
          <cell r="R227">
            <v>-254.25</v>
          </cell>
          <cell r="S227">
            <v>-133.72999999999999</v>
          </cell>
          <cell r="T227">
            <v>-116.47</v>
          </cell>
          <cell r="V227">
            <v>-1591.75</v>
          </cell>
        </row>
        <row r="228">
          <cell r="B228" t="str">
            <v>513FL</v>
          </cell>
          <cell r="P228">
            <v>-596.53</v>
          </cell>
          <cell r="Q228">
            <v>-4364.22</v>
          </cell>
          <cell r="R228">
            <v>-3464.52</v>
          </cell>
          <cell r="S228">
            <v>-1681.04</v>
          </cell>
          <cell r="T228">
            <v>-335.29</v>
          </cell>
          <cell r="V228">
            <v>-10441.6</v>
          </cell>
        </row>
        <row r="229">
          <cell r="B229" t="str">
            <v>513GD</v>
          </cell>
          <cell r="Q229">
            <v>-1354.3</v>
          </cell>
          <cell r="R229">
            <v>-1297.3599999999999</v>
          </cell>
          <cell r="S229">
            <v>-1108.8699999999999</v>
          </cell>
          <cell r="T229">
            <v>-1004.59</v>
          </cell>
          <cell r="V229">
            <v>-4765.12</v>
          </cell>
        </row>
        <row r="230">
          <cell r="B230" t="str">
            <v>513H3</v>
          </cell>
          <cell r="Q230">
            <v>-72.040000000000006</v>
          </cell>
          <cell r="R230">
            <v>-117.09</v>
          </cell>
          <cell r="S230">
            <v>-121.1</v>
          </cell>
          <cell r="T230">
            <v>-117</v>
          </cell>
          <cell r="V230">
            <v>-427.23</v>
          </cell>
        </row>
        <row r="231">
          <cell r="B231" t="str">
            <v>513HA</v>
          </cell>
          <cell r="P231">
            <v>-221.42</v>
          </cell>
          <cell r="Q231">
            <v>-218.82</v>
          </cell>
          <cell r="R231">
            <v>-234.05</v>
          </cell>
          <cell r="S231">
            <v>-199.39</v>
          </cell>
          <cell r="T231">
            <v>-12.54</v>
          </cell>
          <cell r="V231">
            <v>-886.22</v>
          </cell>
        </row>
        <row r="232">
          <cell r="B232" t="str">
            <v>513HE</v>
          </cell>
          <cell r="S232">
            <v>-266.07</v>
          </cell>
          <cell r="T232">
            <v>-365.45</v>
          </cell>
          <cell r="V232">
            <v>-631.52</v>
          </cell>
        </row>
        <row r="233">
          <cell r="B233" t="str">
            <v>513HO</v>
          </cell>
          <cell r="P233">
            <v>-37.86</v>
          </cell>
          <cell r="Q233">
            <v>-262.49</v>
          </cell>
          <cell r="R233">
            <v>-1137.23</v>
          </cell>
          <cell r="S233">
            <v>-875.91</v>
          </cell>
          <cell r="T233">
            <v>-1087.69</v>
          </cell>
          <cell r="V233">
            <v>-3401.18</v>
          </cell>
        </row>
        <row r="234">
          <cell r="B234" t="str">
            <v>513HP</v>
          </cell>
          <cell r="P234">
            <v>-1260.27</v>
          </cell>
          <cell r="Q234">
            <v>-1471.31</v>
          </cell>
          <cell r="R234">
            <v>-1283</v>
          </cell>
          <cell r="S234">
            <v>-1158</v>
          </cell>
          <cell r="T234">
            <v>-1188.45</v>
          </cell>
          <cell r="V234">
            <v>-6361.03</v>
          </cell>
        </row>
        <row r="235">
          <cell r="B235" t="str">
            <v>513HQ</v>
          </cell>
          <cell r="S235">
            <v>-1505.61</v>
          </cell>
          <cell r="V235">
            <v>-1505.61</v>
          </cell>
        </row>
        <row r="236">
          <cell r="B236" t="str">
            <v>513HS</v>
          </cell>
          <cell r="R236">
            <v>-526.83000000000004</v>
          </cell>
          <cell r="S236">
            <v>-963.68</v>
          </cell>
          <cell r="T236">
            <v>-2063.6999999999998</v>
          </cell>
          <cell r="V236">
            <v>-3554.21</v>
          </cell>
        </row>
        <row r="237">
          <cell r="B237" t="str">
            <v>513LA</v>
          </cell>
          <cell r="P237">
            <v>-2505.7600000000002</v>
          </cell>
          <cell r="V237">
            <v>-2505.7600000000002</v>
          </cell>
        </row>
        <row r="238">
          <cell r="B238" t="str">
            <v>513LG</v>
          </cell>
          <cell r="O238">
            <v>-14.82</v>
          </cell>
          <cell r="P238">
            <v>-37.86</v>
          </cell>
          <cell r="Q238">
            <v>-363.2</v>
          </cell>
          <cell r="R238">
            <v>-268.33999999999997</v>
          </cell>
          <cell r="S238">
            <v>-298.14</v>
          </cell>
          <cell r="T238">
            <v>-330.3</v>
          </cell>
          <cell r="V238">
            <v>-1312.66</v>
          </cell>
        </row>
        <row r="239">
          <cell r="B239" t="str">
            <v>513MA</v>
          </cell>
          <cell r="Q239">
            <v>-9</v>
          </cell>
          <cell r="R239">
            <v>-9.17</v>
          </cell>
          <cell r="S239">
            <v>-318.77</v>
          </cell>
          <cell r="T239">
            <v>-21.4</v>
          </cell>
          <cell r="V239">
            <v>-358.34</v>
          </cell>
        </row>
        <row r="240">
          <cell r="B240" t="str">
            <v>513MB</v>
          </cell>
          <cell r="Q240">
            <v>-1533.04</v>
          </cell>
          <cell r="V240">
            <v>-1533.04</v>
          </cell>
        </row>
        <row r="241">
          <cell r="B241" t="str">
            <v>513MT</v>
          </cell>
          <cell r="Q241">
            <v>-1.8</v>
          </cell>
          <cell r="S241">
            <v>-14.74</v>
          </cell>
          <cell r="V241">
            <v>-16.54</v>
          </cell>
        </row>
        <row r="242">
          <cell r="B242" t="str">
            <v>513O1</v>
          </cell>
          <cell r="P242">
            <v>-443.63</v>
          </cell>
          <cell r="V242">
            <v>-443.63</v>
          </cell>
        </row>
        <row r="243">
          <cell r="B243" t="str">
            <v>513OG</v>
          </cell>
          <cell r="P243">
            <v>-7396.39</v>
          </cell>
          <cell r="Q243">
            <v>-2022.13</v>
          </cell>
          <cell r="R243">
            <v>-969.97</v>
          </cell>
          <cell r="S243">
            <v>-434.42</v>
          </cell>
          <cell r="T243">
            <v>-42.38</v>
          </cell>
          <cell r="V243">
            <v>-10865.29</v>
          </cell>
        </row>
        <row r="244">
          <cell r="B244" t="str">
            <v>513PH</v>
          </cell>
          <cell r="P244">
            <v>-121.39</v>
          </cell>
          <cell r="Q244">
            <v>-99.05</v>
          </cell>
          <cell r="V244">
            <v>-220.44</v>
          </cell>
        </row>
        <row r="245">
          <cell r="B245" t="str">
            <v>513PI</v>
          </cell>
          <cell r="Q245">
            <v>-432.22</v>
          </cell>
          <cell r="S245">
            <v>-75.86</v>
          </cell>
          <cell r="V245">
            <v>-508.08</v>
          </cell>
        </row>
        <row r="246">
          <cell r="B246" t="str">
            <v>513RL</v>
          </cell>
          <cell r="K246">
            <v>-464.12</v>
          </cell>
          <cell r="P246">
            <v>-1338.6</v>
          </cell>
          <cell r="Q246">
            <v>-1635.6</v>
          </cell>
          <cell r="R246">
            <v>-2064.25</v>
          </cell>
          <cell r="S246">
            <v>-2451.5300000000002</v>
          </cell>
          <cell r="T246">
            <v>-2193.79</v>
          </cell>
          <cell r="V246">
            <v>-10147.89</v>
          </cell>
        </row>
        <row r="247">
          <cell r="B247" t="str">
            <v>513S3</v>
          </cell>
          <cell r="P247">
            <v>-206.13</v>
          </cell>
          <cell r="Q247">
            <v>-356.06</v>
          </cell>
          <cell r="R247">
            <v>-186.69</v>
          </cell>
          <cell r="S247">
            <v>-246.1</v>
          </cell>
          <cell r="T247">
            <v>-359.6</v>
          </cell>
          <cell r="V247">
            <v>-1354.58</v>
          </cell>
        </row>
        <row r="248">
          <cell r="B248" t="str">
            <v>513SA</v>
          </cell>
          <cell r="R248">
            <v>-539.02</v>
          </cell>
          <cell r="S248">
            <v>-221.43</v>
          </cell>
          <cell r="V248">
            <v>-760.45</v>
          </cell>
        </row>
        <row r="249">
          <cell r="B249" t="str">
            <v>513SE</v>
          </cell>
          <cell r="P249">
            <v>-2.2799999999999998</v>
          </cell>
          <cell r="Q249">
            <v>-5.85</v>
          </cell>
          <cell r="R249">
            <v>-1075.8699999999999</v>
          </cell>
          <cell r="S249">
            <v>-108.37</v>
          </cell>
          <cell r="T249">
            <v>-3432.46</v>
          </cell>
          <cell r="V249">
            <v>-4624.83</v>
          </cell>
        </row>
        <row r="250">
          <cell r="B250" t="str">
            <v>513SP</v>
          </cell>
          <cell r="T250">
            <v>-1948.23</v>
          </cell>
          <cell r="V250">
            <v>-1948.23</v>
          </cell>
        </row>
        <row r="251">
          <cell r="B251" t="str">
            <v>513ST</v>
          </cell>
          <cell r="Q251">
            <v>-216.57</v>
          </cell>
          <cell r="R251">
            <v>-202.67</v>
          </cell>
          <cell r="S251">
            <v>-202.88</v>
          </cell>
          <cell r="T251">
            <v>-226.96</v>
          </cell>
          <cell r="V251">
            <v>-849.08</v>
          </cell>
        </row>
        <row r="252">
          <cell r="B252" t="str">
            <v>513T3</v>
          </cell>
          <cell r="P252">
            <v>-71.36</v>
          </cell>
          <cell r="Q252">
            <v>-143.26</v>
          </cell>
          <cell r="R252">
            <v>-175.36</v>
          </cell>
          <cell r="S252">
            <v>-186.3</v>
          </cell>
          <cell r="T252">
            <v>-780.06</v>
          </cell>
          <cell r="V252">
            <v>-1356.34</v>
          </cell>
        </row>
        <row r="253">
          <cell r="B253" t="str">
            <v>513TC</v>
          </cell>
          <cell r="R253">
            <v>-79.489999999999995</v>
          </cell>
          <cell r="S253">
            <v>-247.51</v>
          </cell>
          <cell r="T253">
            <v>-346.77</v>
          </cell>
          <cell r="V253">
            <v>-673.77</v>
          </cell>
        </row>
        <row r="254">
          <cell r="B254" t="str">
            <v>513TE</v>
          </cell>
          <cell r="P254">
            <v>-1841.1</v>
          </cell>
          <cell r="Q254">
            <v>-1861.11</v>
          </cell>
          <cell r="R254">
            <v>-2609.77</v>
          </cell>
          <cell r="S254">
            <v>-1632.11</v>
          </cell>
          <cell r="T254">
            <v>-1693.86</v>
          </cell>
          <cell r="V254">
            <v>-9637.9500000000007</v>
          </cell>
        </row>
        <row r="255">
          <cell r="B255" t="str">
            <v>513TL</v>
          </cell>
          <cell r="S255">
            <v>-54.1</v>
          </cell>
          <cell r="V255">
            <v>-54.1</v>
          </cell>
        </row>
        <row r="256">
          <cell r="B256" t="str">
            <v>513VB</v>
          </cell>
          <cell r="Q256">
            <v>-162.97999999999999</v>
          </cell>
          <cell r="S256">
            <v>-1.73</v>
          </cell>
          <cell r="V256">
            <v>-164.71</v>
          </cell>
        </row>
        <row r="257">
          <cell r="B257" t="str">
            <v>513VC</v>
          </cell>
          <cell r="O257">
            <v>-249.44</v>
          </cell>
          <cell r="P257">
            <v>-141.88</v>
          </cell>
          <cell r="Q257">
            <v>-206.2</v>
          </cell>
          <cell r="R257">
            <v>-212.73</v>
          </cell>
          <cell r="S257">
            <v>-344.46</v>
          </cell>
          <cell r="T257">
            <v>-544.66</v>
          </cell>
          <cell r="V257">
            <v>-1699.37</v>
          </cell>
        </row>
        <row r="258">
          <cell r="B258" t="str">
            <v>513VE</v>
          </cell>
          <cell r="P258">
            <v>-299.3</v>
          </cell>
          <cell r="Q258">
            <v>-3.15</v>
          </cell>
          <cell r="R258">
            <v>-2437.14</v>
          </cell>
          <cell r="S258">
            <v>-60.69</v>
          </cell>
          <cell r="T258">
            <v>-2342.0300000000002</v>
          </cell>
          <cell r="V258">
            <v>-5142.3100000000004</v>
          </cell>
        </row>
        <row r="259">
          <cell r="B259" t="str">
            <v>513VH</v>
          </cell>
          <cell r="Q259">
            <v>-450.23</v>
          </cell>
          <cell r="R259">
            <v>-2247.5300000000002</v>
          </cell>
          <cell r="S259">
            <v>-2371.08</v>
          </cell>
          <cell r="T259">
            <v>-1943.51</v>
          </cell>
          <cell r="V259">
            <v>-7012.35</v>
          </cell>
        </row>
        <row r="260">
          <cell r="B260" t="str">
            <v>513VI</v>
          </cell>
          <cell r="Q260">
            <v>-189.1</v>
          </cell>
          <cell r="V260">
            <v>-189.1</v>
          </cell>
        </row>
        <row r="261">
          <cell r="B261" t="str">
            <v>513VR</v>
          </cell>
          <cell r="Q261">
            <v>-220.62</v>
          </cell>
          <cell r="V261">
            <v>-220.62</v>
          </cell>
        </row>
        <row r="262">
          <cell r="B262" t="str">
            <v>513VS</v>
          </cell>
          <cell r="P262">
            <v>-1267.94</v>
          </cell>
          <cell r="Q262">
            <v>-5088.32</v>
          </cell>
          <cell r="R262">
            <v>-2835.35</v>
          </cell>
          <cell r="S262">
            <v>-876.65</v>
          </cell>
          <cell r="V262">
            <v>-10068.26</v>
          </cell>
        </row>
        <row r="263">
          <cell r="B263" t="str">
            <v>513WA</v>
          </cell>
          <cell r="P263">
            <v>-2248.0500000000002</v>
          </cell>
          <cell r="S263">
            <v>-4400.93</v>
          </cell>
          <cell r="T263">
            <v>-3780.34</v>
          </cell>
          <cell r="V263">
            <v>-10429.32</v>
          </cell>
        </row>
        <row r="264">
          <cell r="B264" t="str">
            <v>513WE</v>
          </cell>
          <cell r="Q264">
            <v>-374.59</v>
          </cell>
          <cell r="R264">
            <v>-411.05</v>
          </cell>
          <cell r="S264">
            <v>-338.11</v>
          </cell>
          <cell r="T264">
            <v>-355.16</v>
          </cell>
          <cell r="V264">
            <v>-1478.91</v>
          </cell>
        </row>
        <row r="265">
          <cell r="B265" t="str">
            <v>513WO</v>
          </cell>
          <cell r="P265">
            <v>-2378.7800000000002</v>
          </cell>
          <cell r="Q265">
            <v>-1637.28</v>
          </cell>
          <cell r="R265">
            <v>-1691.19</v>
          </cell>
          <cell r="S265">
            <v>-2874.26</v>
          </cell>
          <cell r="T265">
            <v>-956.9</v>
          </cell>
          <cell r="V265">
            <v>-9538.41</v>
          </cell>
        </row>
        <row r="266">
          <cell r="B266" t="str">
            <v>513WS</v>
          </cell>
          <cell r="P266">
            <v>-11586.3</v>
          </cell>
          <cell r="Q266">
            <v>-6305.68</v>
          </cell>
          <cell r="R266">
            <v>-4269.72</v>
          </cell>
          <cell r="S266">
            <v>-4497.29</v>
          </cell>
          <cell r="T266">
            <v>-2572.48</v>
          </cell>
          <cell r="V266">
            <v>-29231.47</v>
          </cell>
        </row>
        <row r="267">
          <cell r="K267">
            <v>-464.12</v>
          </cell>
          <cell r="O267">
            <v>-279.08</v>
          </cell>
          <cell r="P267">
            <v>-43653</v>
          </cell>
          <cell r="Q267">
            <v>-39057.660000000003</v>
          </cell>
          <cell r="R267">
            <v>-56287.74</v>
          </cell>
          <cell r="S267">
            <v>-43442.34</v>
          </cell>
          <cell r="T267">
            <v>-42275.47</v>
          </cell>
          <cell r="V267">
            <v>-225459.41</v>
          </cell>
        </row>
        <row r="268">
          <cell r="B268" t="str">
            <v>528AC</v>
          </cell>
          <cell r="S268">
            <v>-1871.42</v>
          </cell>
          <cell r="T268">
            <v>-2301.62</v>
          </cell>
          <cell r="V268">
            <v>-4173.04</v>
          </cell>
        </row>
        <row r="269">
          <cell r="B269" t="str">
            <v>528AD</v>
          </cell>
          <cell r="T269">
            <v>-2285.36</v>
          </cell>
          <cell r="V269">
            <v>-2285.36</v>
          </cell>
        </row>
        <row r="270">
          <cell r="B270" t="str">
            <v>528AE</v>
          </cell>
          <cell r="R270">
            <v>-169.53</v>
          </cell>
          <cell r="T270">
            <v>-271.83999999999997</v>
          </cell>
          <cell r="V270">
            <v>-441.37</v>
          </cell>
        </row>
        <row r="271">
          <cell r="B271" t="str">
            <v>528EA</v>
          </cell>
          <cell r="S271">
            <v>-488.02</v>
          </cell>
          <cell r="T271">
            <v>-2256.79</v>
          </cell>
          <cell r="V271">
            <v>-2744.81</v>
          </cell>
        </row>
        <row r="272">
          <cell r="B272" t="str">
            <v>528FU</v>
          </cell>
          <cell r="T272">
            <v>-56.59</v>
          </cell>
          <cell r="V272">
            <v>-56.59</v>
          </cell>
        </row>
        <row r="273">
          <cell r="B273" t="str">
            <v>528IG</v>
          </cell>
          <cell r="S273">
            <v>-709.21</v>
          </cell>
          <cell r="T273">
            <v>-1866.98</v>
          </cell>
          <cell r="V273">
            <v>-2576.19</v>
          </cell>
        </row>
        <row r="274">
          <cell r="B274" t="str">
            <v>528LC</v>
          </cell>
          <cell r="R274">
            <v>-1575.77</v>
          </cell>
          <cell r="S274">
            <v>-2258.39</v>
          </cell>
          <cell r="T274">
            <v>-1939.61</v>
          </cell>
          <cell r="V274">
            <v>-5773.77</v>
          </cell>
        </row>
        <row r="275">
          <cell r="B275" t="str">
            <v>528LE</v>
          </cell>
          <cell r="T275">
            <v>-68.569999999999993</v>
          </cell>
          <cell r="V275">
            <v>-68.569999999999993</v>
          </cell>
        </row>
        <row r="276">
          <cell r="B276" t="str">
            <v>528LO</v>
          </cell>
          <cell r="T276">
            <v>-2160.86</v>
          </cell>
          <cell r="V276">
            <v>-2160.86</v>
          </cell>
        </row>
        <row r="277">
          <cell r="B277" t="str">
            <v>528LT</v>
          </cell>
          <cell r="T277">
            <v>-1969.17</v>
          </cell>
          <cell r="V277">
            <v>-1969.17</v>
          </cell>
        </row>
        <row r="278">
          <cell r="B278" t="str">
            <v>528MP</v>
          </cell>
          <cell r="S278">
            <v>-151.71</v>
          </cell>
          <cell r="V278">
            <v>-151.71</v>
          </cell>
        </row>
        <row r="279">
          <cell r="B279" t="str">
            <v>528PC</v>
          </cell>
          <cell r="T279">
            <v>-3443.29</v>
          </cell>
          <cell r="V279">
            <v>-3443.29</v>
          </cell>
        </row>
        <row r="280">
          <cell r="B280" t="str">
            <v>528PM</v>
          </cell>
          <cell r="Q280">
            <v>-173.16</v>
          </cell>
          <cell r="R280">
            <v>-1874.77</v>
          </cell>
          <cell r="S280">
            <v>-1763.03</v>
          </cell>
          <cell r="T280">
            <v>-1626.98</v>
          </cell>
          <cell r="V280">
            <v>-5437.94</v>
          </cell>
        </row>
        <row r="281">
          <cell r="B281" t="str">
            <v>528TE</v>
          </cell>
          <cell r="T281">
            <v>-307.72000000000003</v>
          </cell>
          <cell r="V281">
            <v>-307.72000000000003</v>
          </cell>
        </row>
        <row r="282">
          <cell r="B282" t="str">
            <v>528VR</v>
          </cell>
          <cell r="S282">
            <v>-260.08</v>
          </cell>
          <cell r="T282">
            <v>-1027.3900000000001</v>
          </cell>
          <cell r="V282">
            <v>-1287.47</v>
          </cell>
        </row>
        <row r="283">
          <cell r="Q283">
            <v>-173.16</v>
          </cell>
          <cell r="R283">
            <v>-3620.07</v>
          </cell>
          <cell r="S283">
            <v>-7501.86</v>
          </cell>
          <cell r="T283">
            <v>-21582.77</v>
          </cell>
          <cell r="V283">
            <v>-32877.86</v>
          </cell>
        </row>
        <row r="284">
          <cell r="B284" t="str">
            <v>SO3AT</v>
          </cell>
          <cell r="G284">
            <v>-249.44</v>
          </cell>
          <cell r="O284">
            <v>249.44</v>
          </cell>
          <cell r="P284">
            <v>-2427.4899999999998</v>
          </cell>
          <cell r="R284">
            <v>-115.59</v>
          </cell>
          <cell r="S284">
            <v>-38.840000000000003</v>
          </cell>
          <cell r="T284">
            <v>-85.19</v>
          </cell>
          <cell r="V284">
            <v>-2667.11</v>
          </cell>
        </row>
        <row r="285">
          <cell r="B285" t="str">
            <v>SO3FO</v>
          </cell>
          <cell r="D285">
            <v>-1.3</v>
          </cell>
          <cell r="E285">
            <v>-13.86</v>
          </cell>
          <cell r="F285">
            <v>-15.81</v>
          </cell>
          <cell r="G285">
            <v>-331.83</v>
          </cell>
          <cell r="H285">
            <v>0.52</v>
          </cell>
          <cell r="I285">
            <v>-17.14</v>
          </cell>
          <cell r="J285">
            <v>-0.34</v>
          </cell>
          <cell r="K285">
            <v>-54.42</v>
          </cell>
          <cell r="L285">
            <v>-169.76</v>
          </cell>
          <cell r="M285">
            <v>-1.98</v>
          </cell>
          <cell r="N285">
            <v>2.78</v>
          </cell>
          <cell r="O285">
            <v>-530.23</v>
          </cell>
          <cell r="P285">
            <v>255.73</v>
          </cell>
          <cell r="Q285">
            <v>255.73</v>
          </cell>
          <cell r="R285">
            <v>207.79</v>
          </cell>
          <cell r="S285">
            <v>205.45</v>
          </cell>
          <cell r="T285">
            <v>310.72000000000003</v>
          </cell>
          <cell r="V285">
            <v>102.05</v>
          </cell>
        </row>
        <row r="286">
          <cell r="B286" t="str">
            <v>SO3ME</v>
          </cell>
          <cell r="C286">
            <v>-21961.29</v>
          </cell>
          <cell r="D286">
            <v>-1230.27</v>
          </cell>
          <cell r="E286">
            <v>-1288.2</v>
          </cell>
          <cell r="F286">
            <v>-5977.1</v>
          </cell>
          <cell r="G286">
            <v>-3300.46</v>
          </cell>
          <cell r="H286">
            <v>-1165.9100000000001</v>
          </cell>
          <cell r="I286">
            <v>-234.47</v>
          </cell>
          <cell r="M286">
            <v>-3524.12</v>
          </cell>
          <cell r="S286">
            <v>-340.97</v>
          </cell>
          <cell r="T286">
            <v>-3089.63</v>
          </cell>
          <cell r="U286">
            <v>-1375.14</v>
          </cell>
          <cell r="V286">
            <v>-43487.56</v>
          </cell>
        </row>
        <row r="287">
          <cell r="C287">
            <v>-21961.29</v>
          </cell>
          <cell r="D287">
            <v>-1231.57</v>
          </cell>
          <cell r="E287">
            <v>-1302.06</v>
          </cell>
          <cell r="F287">
            <v>-5992.91</v>
          </cell>
          <cell r="G287">
            <v>-3881.73</v>
          </cell>
          <cell r="H287">
            <v>-1165.3900000000001</v>
          </cell>
          <cell r="I287">
            <v>-251.61</v>
          </cell>
          <cell r="J287">
            <v>-0.34</v>
          </cell>
          <cell r="K287">
            <v>-54.42</v>
          </cell>
          <cell r="L287">
            <v>-169.76</v>
          </cell>
          <cell r="M287">
            <v>-3526.1</v>
          </cell>
          <cell r="N287">
            <v>2.78</v>
          </cell>
          <cell r="O287">
            <v>-280.79000000000002</v>
          </cell>
          <cell r="P287">
            <v>-2171.7600000000002</v>
          </cell>
          <cell r="Q287">
            <v>255.73</v>
          </cell>
          <cell r="R287">
            <v>92.2</v>
          </cell>
          <cell r="S287">
            <v>-174.36</v>
          </cell>
          <cell r="T287">
            <v>-2864.1</v>
          </cell>
          <cell r="U287">
            <v>-1375.14</v>
          </cell>
          <cell r="V287">
            <v>-46052.62</v>
          </cell>
        </row>
        <row r="288">
          <cell r="B288" t="str">
            <v>(vide)</v>
          </cell>
          <cell r="C288">
            <v>17122.060000000001</v>
          </cell>
          <cell r="D288">
            <v>47118.400000000001</v>
          </cell>
          <cell r="E288">
            <v>26172.02</v>
          </cell>
          <cell r="F288">
            <v>99508.2</v>
          </cell>
          <cell r="G288">
            <v>20453.29</v>
          </cell>
          <cell r="H288">
            <v>48482.33</v>
          </cell>
          <cell r="I288">
            <v>51808.19</v>
          </cell>
          <cell r="J288">
            <v>143005.74</v>
          </cell>
          <cell r="K288">
            <v>-71310263.430000007</v>
          </cell>
          <cell r="L288">
            <v>178270.83</v>
          </cell>
          <cell r="M288">
            <v>-2065409.92</v>
          </cell>
          <cell r="N288">
            <v>164297.45000000001</v>
          </cell>
          <cell r="O288">
            <v>329677.01</v>
          </cell>
          <cell r="P288">
            <v>150985.51999999999</v>
          </cell>
          <cell r="Q288">
            <v>177234.38</v>
          </cell>
          <cell r="R288">
            <v>-432115.65</v>
          </cell>
          <cell r="S288">
            <v>171803.8</v>
          </cell>
          <cell r="T288">
            <v>-3967344.45</v>
          </cell>
          <cell r="V288">
            <v>-76149194.230000019</v>
          </cell>
        </row>
        <row r="289">
          <cell r="C289">
            <v>17122.060000000001</v>
          </cell>
          <cell r="D289">
            <v>47118.400000000001</v>
          </cell>
          <cell r="E289">
            <v>26172.02</v>
          </cell>
          <cell r="F289">
            <v>99508.2</v>
          </cell>
          <cell r="G289">
            <v>20453.29</v>
          </cell>
          <cell r="H289">
            <v>48482.33</v>
          </cell>
          <cell r="I289">
            <v>51808.19</v>
          </cell>
          <cell r="J289">
            <v>143005.74</v>
          </cell>
          <cell r="K289">
            <v>-71310263.430000007</v>
          </cell>
          <cell r="L289">
            <v>178270.83</v>
          </cell>
          <cell r="M289">
            <v>-2065409.92</v>
          </cell>
          <cell r="N289">
            <v>164297.45000000001</v>
          </cell>
          <cell r="O289">
            <v>329677.01</v>
          </cell>
          <cell r="P289">
            <v>150985.51999999999</v>
          </cell>
          <cell r="Q289">
            <v>177234.38</v>
          </cell>
          <cell r="R289">
            <v>-432115.65</v>
          </cell>
          <cell r="S289">
            <v>171803.8</v>
          </cell>
          <cell r="T289">
            <v>-3967344.45</v>
          </cell>
          <cell r="V289">
            <v>-76149194.230000019</v>
          </cell>
        </row>
        <row r="290">
          <cell r="C290">
            <v>-12885.1</v>
          </cell>
          <cell r="D290">
            <v>-2776.66</v>
          </cell>
          <cell r="E290">
            <v>-21608.01</v>
          </cell>
          <cell r="F290">
            <v>35156.07</v>
          </cell>
          <cell r="G290">
            <v>-53095.5</v>
          </cell>
          <cell r="H290">
            <v>-34516.86</v>
          </cell>
          <cell r="I290">
            <v>-35128.980000000003</v>
          </cell>
          <cell r="J290">
            <v>12924.09</v>
          </cell>
          <cell r="K290">
            <v>-71452188.450000003</v>
          </cell>
          <cell r="L290">
            <v>-29398.240000000002</v>
          </cell>
          <cell r="M290">
            <v>-2201062.75</v>
          </cell>
          <cell r="N290">
            <v>-34389.359999999928</v>
          </cell>
          <cell r="O290">
            <v>107589.15</v>
          </cell>
          <cell r="P290">
            <v>-3266.1799999998475</v>
          </cell>
          <cell r="Q290">
            <v>-40505.539999999892</v>
          </cell>
          <cell r="R290">
            <v>-559153.44999999995</v>
          </cell>
          <cell r="S290">
            <v>70330.189999999915</v>
          </cell>
          <cell r="T290">
            <v>-4105443.86</v>
          </cell>
          <cell r="U290">
            <v>-1375.14</v>
          </cell>
          <cell r="V290">
            <v>-78360794.580000013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5"/>
      <sheetName val="R6"/>
      <sheetName val="R7"/>
      <sheetName val="R8"/>
      <sheetName val="PRINT"/>
      <sheetName val="SHEET"/>
      <sheetName val="P2"/>
      <sheetName val="P1"/>
      <sheetName val="Contract"/>
      <sheetName val="TO_DO"/>
      <sheetName val="TradBud"/>
      <sheetName val="Paramétrage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5">
          <cell r="J15" t="str">
            <v>ADMIN</v>
          </cell>
        </row>
        <row r="16">
          <cell r="J16" t="str">
            <v>LOG</v>
          </cell>
        </row>
        <row r="17">
          <cell r="J17" t="str">
            <v>WS</v>
          </cell>
        </row>
        <row r="18">
          <cell r="J18" t="str">
            <v>FS</v>
          </cell>
        </row>
        <row r="19">
          <cell r="J19" t="str">
            <v>NUT</v>
          </cell>
        </row>
        <row r="20">
          <cell r="J20" t="str">
            <v>NUTSURVEY</v>
          </cell>
        </row>
        <row r="21">
          <cell r="J21" t="str">
            <v>FA</v>
          </cell>
        </row>
        <row r="22">
          <cell r="J22" t="str">
            <v>WS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2"/>
      <sheetName val="BK1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5"/>
      <sheetName val="R6"/>
      <sheetName val="R7"/>
      <sheetName val="R8"/>
      <sheetName val="PRINT"/>
      <sheetName val="SHEET"/>
      <sheetName val="SHEET 2"/>
      <sheetName val="P1"/>
      <sheetName val="P2"/>
      <sheetName val="P3"/>
      <sheetName val="Contract"/>
      <sheetName val="BASES"/>
      <sheetName val="renvoi"/>
      <sheetName val="TO_DO"/>
      <sheetName val="SHEET_2"/>
      <sheetName val="AdminNames"/>
    </sheetNames>
    <sheetDataSet>
      <sheetData sheetId="0" refreshError="1"/>
      <sheetData sheetId="1" refreshError="1"/>
      <sheetData sheetId="2" refreshError="1">
        <row r="4">
          <cell r="A4" t="str">
            <v>STAFF  CODE</v>
          </cell>
          <cell r="B4" t="str">
            <v>ACTIVE</v>
          </cell>
          <cell r="C4" t="str">
            <v>NAME</v>
          </cell>
          <cell r="D4" t="str">
            <v>DEPT</v>
          </cell>
          <cell r="E4" t="str">
            <v>POSITION</v>
          </cell>
          <cell r="F4" t="str">
            <v>GRADE</v>
          </cell>
          <cell r="G4" t="str">
            <v>NAME OF RELATIVE FOR PAYMENT</v>
          </cell>
          <cell r="H4" t="str">
            <v>ACF ID CARD NUMBER</v>
          </cell>
          <cell r="I4" t="str">
            <v>DATE OF BIRTH</v>
          </cell>
          <cell r="J4" t="str">
            <v>AGE</v>
          </cell>
          <cell r="K4" t="str">
            <v>GENDER</v>
          </cell>
          <cell r="L4" t="str">
            <v>ADDRESS</v>
          </cell>
          <cell r="M4" t="str">
            <v>TELEPHONE</v>
          </cell>
          <cell r="N4" t="str">
            <v>DRIVING LICENSE NUMBER</v>
          </cell>
          <cell r="O4" t="str">
            <v xml:space="preserve"> NATIONAL ID CARD</v>
          </cell>
          <cell r="P4" t="str">
            <v>BIRTH CERTICATE / ASSEMENT OF AGE</v>
          </cell>
          <cell r="Q4" t="str">
            <v>TAX OFFICE CERTIFICATE FOR EXEMPTION</v>
          </cell>
          <cell r="R4" t="str">
            <v>FAMILY MEMBER CERTIFICATES</v>
          </cell>
          <cell r="S4" t="str">
            <v>ACF IDENTIFICATION  SHEET</v>
          </cell>
          <cell r="T4" t="str">
            <v>PHOTO</v>
          </cell>
          <cell r="U4" t="str">
            <v>CONTRACT</v>
          </cell>
          <cell r="V4" t="str">
            <v>JOB DESCRIPTION</v>
          </cell>
          <cell r="W4" t="str">
            <v>ACF T-SHIRT</v>
          </cell>
          <cell r="X4" t="str">
            <v>LABOR OFFICE CONTRACT VALIDATION</v>
          </cell>
          <cell r="Y4" t="str">
            <v>SOCIAL INSURANCE NUMBER</v>
          </cell>
          <cell r="Z4" t="str">
            <v>LAST EVALUTION</v>
          </cell>
          <cell r="AA4" t="str">
            <v>NUMBER OF EVALUATIONS</v>
          </cell>
          <cell r="AB4" t="str">
            <v>1st WARNING</v>
          </cell>
          <cell r="AC4" t="str">
            <v>2nd WARNING</v>
          </cell>
          <cell r="AD4" t="str">
            <v>3rd WARNING</v>
          </cell>
          <cell r="AE4" t="str">
            <v>Final WARNING</v>
          </cell>
          <cell r="AF4" t="str">
            <v>Termination</v>
          </cell>
        </row>
        <row r="5">
          <cell r="A5" t="str">
            <v>EF0001</v>
          </cell>
          <cell r="B5" t="str">
            <v>Active</v>
          </cell>
          <cell r="C5" t="str">
            <v>Abdalla EL NOUR MOHAMMED YAHIA</v>
          </cell>
          <cell r="D5" t="str">
            <v>NUT</v>
          </cell>
          <cell r="E5" t="str">
            <v>Watchman</v>
          </cell>
          <cell r="F5" t="str">
            <v>A4</v>
          </cell>
          <cell r="H5" t="str">
            <v>EF0001</v>
          </cell>
          <cell r="I5">
            <v>22647</v>
          </cell>
          <cell r="J5" t="str">
            <v>45</v>
          </cell>
          <cell r="K5" t="str">
            <v>M</v>
          </cell>
          <cell r="L5" t="str">
            <v>Abushok Camp -Block 18</v>
          </cell>
          <cell r="Y5">
            <v>1652469</v>
          </cell>
        </row>
        <row r="6">
          <cell r="A6" t="str">
            <v>EF0002</v>
          </cell>
          <cell r="B6" t="str">
            <v>Stopped</v>
          </cell>
          <cell r="C6" t="str">
            <v>Abdalla IDRISS DEILA MANSUR</v>
          </cell>
          <cell r="D6" t="str">
            <v>LOG</v>
          </cell>
          <cell r="E6" t="str">
            <v>Driver</v>
          </cell>
          <cell r="F6" t="str">
            <v>C</v>
          </cell>
          <cell r="G6" t="str">
            <v>GRADE</v>
          </cell>
          <cell r="H6" t="str">
            <v>EF0002</v>
          </cell>
          <cell r="I6" t="str">
            <v>EXTRA HOURS</v>
          </cell>
          <cell r="J6">
            <v>0</v>
          </cell>
          <cell r="K6" t="str">
            <v>M</v>
          </cell>
          <cell r="L6" t="str">
            <v>Abushok Camp</v>
          </cell>
          <cell r="M6" t="str">
            <v>OVERTIME WARNING</v>
          </cell>
          <cell r="Y6">
            <v>1692627</v>
          </cell>
        </row>
        <row r="7">
          <cell r="A7" t="str">
            <v>EF0003</v>
          </cell>
          <cell r="B7" t="str">
            <v>Stopped</v>
          </cell>
          <cell r="C7" t="str">
            <v xml:space="preserve">Abdallah AHMED ISSA </v>
          </cell>
          <cell r="D7" t="str">
            <v>NUT</v>
          </cell>
          <cell r="E7" t="str">
            <v>Watchman</v>
          </cell>
          <cell r="F7" t="str">
            <v>A2</v>
          </cell>
          <cell r="G7" t="str">
            <v>A4</v>
          </cell>
          <cell r="H7" t="str">
            <v>EF0003</v>
          </cell>
          <cell r="I7">
            <v>27760</v>
          </cell>
          <cell r="J7" t="str">
            <v>31</v>
          </cell>
          <cell r="K7" t="str">
            <v>M</v>
          </cell>
          <cell r="L7" t="str">
            <v>Abushok Camp</v>
          </cell>
          <cell r="M7">
            <v>0</v>
          </cell>
          <cell r="Y7">
            <v>1652509</v>
          </cell>
        </row>
        <row r="8">
          <cell r="A8" t="str">
            <v>EF0004</v>
          </cell>
          <cell r="B8" t="str">
            <v>Stopped</v>
          </cell>
          <cell r="C8" t="str">
            <v>Abdallah EISSA ADAM</v>
          </cell>
          <cell r="D8" t="str">
            <v>NUT</v>
          </cell>
          <cell r="E8" t="str">
            <v>Watchman</v>
          </cell>
          <cell r="F8" t="str">
            <v>A2</v>
          </cell>
          <cell r="G8" t="str">
            <v>C</v>
          </cell>
          <cell r="H8" t="str">
            <v>EF0004</v>
          </cell>
          <cell r="I8">
            <v>26299</v>
          </cell>
          <cell r="J8" t="str">
            <v>35</v>
          </cell>
          <cell r="K8" t="str">
            <v>M</v>
          </cell>
          <cell r="L8" t="str">
            <v>Abushok Camp</v>
          </cell>
          <cell r="M8">
            <v>0</v>
          </cell>
          <cell r="Y8">
            <v>1652506</v>
          </cell>
        </row>
        <row r="9">
          <cell r="A9" t="str">
            <v>EF0005</v>
          </cell>
          <cell r="B9" t="str">
            <v>Stopped</v>
          </cell>
          <cell r="C9" t="str">
            <v>Abdulaziz ADAM ISHAG</v>
          </cell>
          <cell r="D9" t="str">
            <v>NUT</v>
          </cell>
          <cell r="E9" t="str">
            <v xml:space="preserve">Food Mixer </v>
          </cell>
          <cell r="F9" t="str">
            <v>B2</v>
          </cell>
          <cell r="G9" t="str">
            <v>A2</v>
          </cell>
          <cell r="H9" t="str">
            <v>EF0005</v>
          </cell>
          <cell r="I9">
            <v>25934</v>
          </cell>
          <cell r="J9" t="str">
            <v>36</v>
          </cell>
          <cell r="K9" t="str">
            <v>M</v>
          </cell>
          <cell r="L9" t="str">
            <v>Abushok Camp</v>
          </cell>
          <cell r="M9">
            <v>0</v>
          </cell>
          <cell r="Y9">
            <v>1652438</v>
          </cell>
        </row>
        <row r="10">
          <cell r="A10" t="str">
            <v>EF0007</v>
          </cell>
          <cell r="B10" t="str">
            <v>Active</v>
          </cell>
          <cell r="C10" t="str">
            <v>Abderahman OMER MOHAMED</v>
          </cell>
          <cell r="D10" t="str">
            <v>NUT</v>
          </cell>
          <cell r="E10" t="str">
            <v xml:space="preserve">Phase Monitor </v>
          </cell>
          <cell r="F10" t="str">
            <v>B4</v>
          </cell>
          <cell r="G10" t="str">
            <v>A2</v>
          </cell>
          <cell r="H10" t="str">
            <v>EF0007</v>
          </cell>
          <cell r="I10">
            <v>25934</v>
          </cell>
          <cell r="J10" t="str">
            <v>36</v>
          </cell>
          <cell r="K10" t="str">
            <v>M</v>
          </cell>
          <cell r="L10" t="str">
            <v>Abushok Camp</v>
          </cell>
          <cell r="M10">
            <v>912180851</v>
          </cell>
          <cell r="Y10">
            <v>1652599</v>
          </cell>
        </row>
        <row r="11">
          <cell r="A11" t="str">
            <v>EF0008</v>
          </cell>
          <cell r="B11" t="str">
            <v>Stopped</v>
          </cell>
          <cell r="C11" t="str">
            <v>Abdulkazim YOUSSUF MOHAMED</v>
          </cell>
          <cell r="D11" t="str">
            <v>NUT</v>
          </cell>
          <cell r="E11" t="str">
            <v>Watchman</v>
          </cell>
          <cell r="F11" t="str">
            <v>A1</v>
          </cell>
          <cell r="G11" t="str">
            <v>B2</v>
          </cell>
          <cell r="H11" t="str">
            <v>EF0008</v>
          </cell>
          <cell r="I11">
            <v>29587</v>
          </cell>
          <cell r="J11" t="str">
            <v>26</v>
          </cell>
          <cell r="K11" t="str">
            <v>M</v>
          </cell>
          <cell r="L11" t="str">
            <v>Abushok Camp-Block 19</v>
          </cell>
          <cell r="M11">
            <v>0</v>
          </cell>
          <cell r="Y11">
            <v>1735595</v>
          </cell>
        </row>
        <row r="12">
          <cell r="A12" t="str">
            <v>EF0009</v>
          </cell>
          <cell r="B12" t="str">
            <v>Stopped</v>
          </cell>
          <cell r="C12" t="str">
            <v>Abdulkrim ADAM IZAK</v>
          </cell>
          <cell r="D12" t="str">
            <v>NUT</v>
          </cell>
          <cell r="E12" t="str">
            <v xml:space="preserve">Food Mixer </v>
          </cell>
          <cell r="F12" t="str">
            <v>B2</v>
          </cell>
          <cell r="G12" t="str">
            <v>B4</v>
          </cell>
          <cell r="H12" t="str">
            <v>EF0009</v>
          </cell>
          <cell r="I12">
            <v>23377</v>
          </cell>
          <cell r="J12" t="str">
            <v>43</v>
          </cell>
          <cell r="K12" t="str">
            <v>M</v>
          </cell>
          <cell r="L12" t="str">
            <v>Abushok Camp -Block 18</v>
          </cell>
          <cell r="M12">
            <v>0</v>
          </cell>
          <cell r="Y12">
            <v>1652511</v>
          </cell>
        </row>
        <row r="13">
          <cell r="A13" t="str">
            <v>EF0010</v>
          </cell>
          <cell r="B13" t="str">
            <v>Stopped</v>
          </cell>
          <cell r="C13" t="str">
            <v xml:space="preserve">Abaker ARBAB ADAM </v>
          </cell>
          <cell r="D13" t="str">
            <v>NUT</v>
          </cell>
          <cell r="E13" t="str">
            <v>Watchman</v>
          </cell>
          <cell r="F13" t="str">
            <v>A2</v>
          </cell>
          <cell r="G13" t="str">
            <v>A1</v>
          </cell>
          <cell r="H13" t="str">
            <v>EF0010</v>
          </cell>
          <cell r="I13">
            <v>18629</v>
          </cell>
          <cell r="J13" t="str">
            <v>56</v>
          </cell>
          <cell r="K13" t="str">
            <v>M</v>
          </cell>
          <cell r="L13" t="str">
            <v>Abushok Camp</v>
          </cell>
          <cell r="M13">
            <v>0</v>
          </cell>
          <cell r="Y13">
            <v>1652434</v>
          </cell>
        </row>
        <row r="14">
          <cell r="A14" t="str">
            <v>EF0011</v>
          </cell>
          <cell r="B14" t="str">
            <v>Active</v>
          </cell>
          <cell r="C14" t="str">
            <v>Abu Zaid MOHAMMED ABDALLAH</v>
          </cell>
          <cell r="D14" t="str">
            <v>LOG</v>
          </cell>
          <cell r="E14" t="str">
            <v>Transport/Secu Manager</v>
          </cell>
          <cell r="F14" t="str">
            <v>F4</v>
          </cell>
          <cell r="G14" t="str">
            <v>B2</v>
          </cell>
          <cell r="H14" t="str">
            <v>EF0011</v>
          </cell>
          <cell r="I14">
            <v>23743</v>
          </cell>
          <cell r="J14" t="str">
            <v>42</v>
          </cell>
          <cell r="K14" t="str">
            <v>M</v>
          </cell>
          <cell r="L14" t="str">
            <v>Elfasher</v>
          </cell>
          <cell r="M14">
            <v>0</v>
          </cell>
          <cell r="Y14">
            <v>1653267</v>
          </cell>
          <cell r="AB14" t="str">
            <v>19/09/2006</v>
          </cell>
        </row>
        <row r="15">
          <cell r="A15" t="str">
            <v>EF0012</v>
          </cell>
          <cell r="B15" t="str">
            <v>Stopped</v>
          </cell>
          <cell r="C15" t="str">
            <v>Adam ABAKHER AHMED</v>
          </cell>
          <cell r="D15" t="str">
            <v>NUT</v>
          </cell>
          <cell r="E15" t="str">
            <v xml:space="preserve">Supervisor </v>
          </cell>
          <cell r="F15" t="str">
            <v>F2</v>
          </cell>
          <cell r="G15" t="str">
            <v>A2</v>
          </cell>
          <cell r="H15" t="str">
            <v>EF0012</v>
          </cell>
          <cell r="I15">
            <v>24473</v>
          </cell>
          <cell r="J15" t="str">
            <v>40</v>
          </cell>
          <cell r="K15" t="str">
            <v>M</v>
          </cell>
          <cell r="L15" t="str">
            <v>Abushok Camp-Block 19</v>
          </cell>
          <cell r="M15">
            <v>0</v>
          </cell>
          <cell r="Y15">
            <v>1652440</v>
          </cell>
        </row>
        <row r="16">
          <cell r="A16" t="str">
            <v>EF0013</v>
          </cell>
          <cell r="B16" t="str">
            <v>Active</v>
          </cell>
          <cell r="C16" t="str">
            <v>Adam IBRAHIM ABDALLA</v>
          </cell>
          <cell r="D16" t="str">
            <v>NUT</v>
          </cell>
          <cell r="E16" t="str">
            <v>Registrar</v>
          </cell>
          <cell r="F16" t="str">
            <v>C4</v>
          </cell>
          <cell r="G16" t="str">
            <v>F4</v>
          </cell>
          <cell r="H16" t="str">
            <v>EF0013</v>
          </cell>
          <cell r="I16">
            <v>27395</v>
          </cell>
          <cell r="J16" t="str">
            <v>32</v>
          </cell>
          <cell r="K16" t="str">
            <v>M</v>
          </cell>
          <cell r="L16" t="str">
            <v>Elfasher</v>
          </cell>
          <cell r="M16">
            <v>912108861</v>
          </cell>
          <cell r="Y16">
            <v>1652484</v>
          </cell>
          <cell r="AB16" t="str">
            <v>26/09/2006</v>
          </cell>
        </row>
        <row r="17">
          <cell r="A17" t="str">
            <v>EF0014</v>
          </cell>
          <cell r="B17" t="str">
            <v>Active</v>
          </cell>
          <cell r="C17" t="str">
            <v xml:space="preserve">Adam MOHAMEDIN ADAM </v>
          </cell>
          <cell r="D17" t="str">
            <v>LOG</v>
          </cell>
          <cell r="E17" t="str">
            <v xml:space="preserve">Storekeeper </v>
          </cell>
          <cell r="F17" t="str">
            <v>E4</v>
          </cell>
          <cell r="G17" t="str">
            <v>F2</v>
          </cell>
          <cell r="H17" t="str">
            <v>EF0014</v>
          </cell>
          <cell r="I17">
            <v>23377</v>
          </cell>
          <cell r="J17" t="str">
            <v>43</v>
          </cell>
          <cell r="K17" t="str">
            <v>M</v>
          </cell>
          <cell r="L17" t="str">
            <v>Elfasher</v>
          </cell>
          <cell r="M17">
            <v>0</v>
          </cell>
          <cell r="Y17">
            <v>1652478</v>
          </cell>
        </row>
        <row r="18">
          <cell r="A18" t="str">
            <v>EF0015</v>
          </cell>
          <cell r="B18" t="str">
            <v>Stopped</v>
          </cell>
          <cell r="C18" t="str">
            <v>Adam MOHAMED ADAM SFC</v>
          </cell>
          <cell r="D18" t="str">
            <v>NUT</v>
          </cell>
          <cell r="E18" t="str">
            <v>Health Educator</v>
          </cell>
          <cell r="F18" t="str">
            <v>C2</v>
          </cell>
          <cell r="G18" t="str">
            <v>C4</v>
          </cell>
          <cell r="H18" t="str">
            <v>EF0015</v>
          </cell>
          <cell r="I18">
            <v>24108</v>
          </cell>
          <cell r="J18" t="str">
            <v>41</v>
          </cell>
          <cell r="K18" t="str">
            <v>M</v>
          </cell>
          <cell r="L18" t="str">
            <v>Abushok Camp</v>
          </cell>
          <cell r="M18">
            <v>0</v>
          </cell>
          <cell r="Y18">
            <v>1652515</v>
          </cell>
        </row>
        <row r="19">
          <cell r="A19" t="str">
            <v>EF0016</v>
          </cell>
          <cell r="B19" t="str">
            <v>Active</v>
          </cell>
          <cell r="C19" t="str">
            <v>Adam OSMAN AHMED</v>
          </cell>
          <cell r="D19" t="str">
            <v>NUT</v>
          </cell>
          <cell r="E19" t="str">
            <v>PM team leader</v>
          </cell>
          <cell r="F19" t="str">
            <v>C4</v>
          </cell>
          <cell r="G19" t="str">
            <v>E4</v>
          </cell>
          <cell r="H19" t="str">
            <v>EF0016</v>
          </cell>
          <cell r="I19">
            <v>27395</v>
          </cell>
          <cell r="J19" t="str">
            <v>32</v>
          </cell>
          <cell r="K19" t="str">
            <v>M</v>
          </cell>
          <cell r="L19" t="str">
            <v>Elfasher</v>
          </cell>
          <cell r="M19">
            <v>918285993</v>
          </cell>
          <cell r="Y19">
            <v>1652473</v>
          </cell>
          <cell r="AB19" t="str">
            <v>26/09/2006</v>
          </cell>
        </row>
        <row r="20">
          <cell r="A20" t="str">
            <v>EF0017</v>
          </cell>
          <cell r="B20" t="str">
            <v>Active</v>
          </cell>
          <cell r="C20" t="str">
            <v>Eldouma ABDELBASHER AHMED</v>
          </cell>
          <cell r="D20" t="str">
            <v>NUT</v>
          </cell>
          <cell r="E20" t="str">
            <v>Watchman</v>
          </cell>
          <cell r="F20" t="str">
            <v>A4</v>
          </cell>
          <cell r="G20" t="str">
            <v>C2</v>
          </cell>
          <cell r="H20" t="str">
            <v>EF0017</v>
          </cell>
          <cell r="I20">
            <v>22647</v>
          </cell>
          <cell r="J20" t="str">
            <v>45</v>
          </cell>
          <cell r="K20" t="str">
            <v>M</v>
          </cell>
          <cell r="L20" t="str">
            <v>Abushok Camp</v>
          </cell>
          <cell r="M20">
            <v>0</v>
          </cell>
          <cell r="Y20">
            <v>1652443</v>
          </cell>
        </row>
        <row r="21">
          <cell r="A21" t="str">
            <v>EF0018</v>
          </cell>
          <cell r="B21" t="str">
            <v>Active</v>
          </cell>
          <cell r="C21" t="str">
            <v>Ahmed el Tijani MANSUR MAHMUD</v>
          </cell>
          <cell r="D21" t="str">
            <v>LOG</v>
          </cell>
          <cell r="E21" t="str">
            <v>Watchman</v>
          </cell>
          <cell r="F21" t="str">
            <v>A4</v>
          </cell>
          <cell r="G21" t="str">
            <v>C4</v>
          </cell>
          <cell r="H21" t="str">
            <v>EF0018</v>
          </cell>
          <cell r="I21">
            <v>23743</v>
          </cell>
          <cell r="J21" t="str">
            <v>42</v>
          </cell>
          <cell r="K21" t="str">
            <v>M</v>
          </cell>
          <cell r="L21" t="str">
            <v>Elfasher</v>
          </cell>
          <cell r="M21">
            <v>0</v>
          </cell>
          <cell r="Y21">
            <v>1658454</v>
          </cell>
        </row>
        <row r="22">
          <cell r="A22" t="str">
            <v>EF0019</v>
          </cell>
          <cell r="B22" t="str">
            <v>Stopped</v>
          </cell>
          <cell r="C22" t="str">
            <v>Ahmed MEKKI AHMED</v>
          </cell>
          <cell r="D22" t="str">
            <v>NUT</v>
          </cell>
          <cell r="E22" t="str">
            <v>Health Educator</v>
          </cell>
          <cell r="F22" t="str">
            <v>C2</v>
          </cell>
          <cell r="G22" t="str">
            <v>A4</v>
          </cell>
          <cell r="H22" t="str">
            <v>EF0019</v>
          </cell>
          <cell r="I22">
            <v>24108</v>
          </cell>
          <cell r="J22" t="str">
            <v>41</v>
          </cell>
          <cell r="K22" t="str">
            <v>M</v>
          </cell>
          <cell r="L22" t="str">
            <v>Abushok Camp-Block 2</v>
          </cell>
          <cell r="M22">
            <v>0</v>
          </cell>
          <cell r="Y22">
            <v>1652514</v>
          </cell>
        </row>
        <row r="23">
          <cell r="A23" t="str">
            <v>EF0020</v>
          </cell>
          <cell r="B23" t="str">
            <v>Active</v>
          </cell>
          <cell r="C23" t="str">
            <v xml:space="preserve">Ahmed YOUSSUF Mohamed </v>
          </cell>
          <cell r="D23" t="str">
            <v>FS</v>
          </cell>
          <cell r="E23" t="str">
            <v>Food security Supervisor</v>
          </cell>
          <cell r="F23" t="str">
            <v>F4</v>
          </cell>
          <cell r="G23" t="str">
            <v>A4</v>
          </cell>
          <cell r="H23" t="str">
            <v>EF0020</v>
          </cell>
          <cell r="I23">
            <v>29221</v>
          </cell>
          <cell r="J23" t="str">
            <v>27</v>
          </cell>
          <cell r="K23" t="str">
            <v>M</v>
          </cell>
          <cell r="L23" t="str">
            <v>Abushok Camp-Block 19</v>
          </cell>
          <cell r="M23">
            <v>0</v>
          </cell>
          <cell r="Y23">
            <v>1767369</v>
          </cell>
        </row>
        <row r="24">
          <cell r="A24" t="str">
            <v>EF0021</v>
          </cell>
          <cell r="B24" t="str">
            <v>Active</v>
          </cell>
          <cell r="C24" t="str">
            <v>Aisha BABIKIR SHUMO</v>
          </cell>
          <cell r="D24" t="str">
            <v>NUT</v>
          </cell>
          <cell r="E24" t="str">
            <v>Home Visitor</v>
          </cell>
          <cell r="F24" t="str">
            <v>B4</v>
          </cell>
          <cell r="G24" t="str">
            <v>C2</v>
          </cell>
          <cell r="H24" t="str">
            <v>EF0021</v>
          </cell>
          <cell r="I24">
            <v>31048</v>
          </cell>
          <cell r="J24" t="str">
            <v>22</v>
          </cell>
          <cell r="K24" t="str">
            <v>F</v>
          </cell>
          <cell r="L24" t="str">
            <v>Abushok Camp</v>
          </cell>
          <cell r="M24">
            <v>0</v>
          </cell>
          <cell r="Y24">
            <v>1652463</v>
          </cell>
        </row>
        <row r="25">
          <cell r="A25" t="str">
            <v>EF0022</v>
          </cell>
          <cell r="B25" t="str">
            <v>Stopped</v>
          </cell>
          <cell r="C25" t="str">
            <v>Al Tom AHMED IDRISS ALI</v>
          </cell>
          <cell r="D25" t="str">
            <v>LOG</v>
          </cell>
          <cell r="E25" t="str">
            <v>Watchman</v>
          </cell>
          <cell r="F25" t="str">
            <v>A</v>
          </cell>
          <cell r="G25" t="str">
            <v>F4</v>
          </cell>
          <cell r="H25" t="str">
            <v>EF0022</v>
          </cell>
          <cell r="J25">
            <v>0</v>
          </cell>
          <cell r="K25" t="str">
            <v>M</v>
          </cell>
          <cell r="L25" t="str">
            <v>Elfasher</v>
          </cell>
          <cell r="M25">
            <v>0</v>
          </cell>
          <cell r="Y25">
            <v>1658356</v>
          </cell>
        </row>
        <row r="26">
          <cell r="A26" t="str">
            <v>EF0023</v>
          </cell>
          <cell r="B26" t="str">
            <v>Active</v>
          </cell>
          <cell r="C26" t="str">
            <v>Al Tom ISMAIL MOHAMMED</v>
          </cell>
          <cell r="D26" t="str">
            <v>LOG</v>
          </cell>
          <cell r="E26" t="str">
            <v xml:space="preserve">Watchman </v>
          </cell>
          <cell r="F26" t="str">
            <v>A4</v>
          </cell>
          <cell r="G26" t="str">
            <v>B4</v>
          </cell>
          <cell r="H26" t="str">
            <v>EF0023</v>
          </cell>
          <cell r="I26">
            <v>20090</v>
          </cell>
          <cell r="J26" t="str">
            <v>52</v>
          </cell>
          <cell r="K26" t="str">
            <v>M</v>
          </cell>
          <cell r="L26" t="str">
            <v>Elfasher</v>
          </cell>
          <cell r="M26">
            <v>0</v>
          </cell>
          <cell r="Y26">
            <v>1658467</v>
          </cell>
        </row>
        <row r="27">
          <cell r="A27" t="str">
            <v>EF0024</v>
          </cell>
          <cell r="B27" t="str">
            <v>Active</v>
          </cell>
          <cell r="C27" t="str">
            <v>Amir ABAKER ADAM</v>
          </cell>
          <cell r="D27" t="str">
            <v>NUT</v>
          </cell>
          <cell r="E27" t="str">
            <v>PM team leader</v>
          </cell>
          <cell r="F27" t="str">
            <v>C4</v>
          </cell>
          <cell r="G27" t="str">
            <v>A</v>
          </cell>
          <cell r="H27" t="str">
            <v>EF0024</v>
          </cell>
          <cell r="I27">
            <v>27760</v>
          </cell>
          <cell r="J27" t="str">
            <v>31</v>
          </cell>
          <cell r="K27" t="str">
            <v>M</v>
          </cell>
          <cell r="L27" t="str">
            <v>Elfasher</v>
          </cell>
          <cell r="M27">
            <v>918023218</v>
          </cell>
          <cell r="Y27">
            <v>1692860</v>
          </cell>
        </row>
        <row r="28">
          <cell r="A28" t="str">
            <v>EF0025</v>
          </cell>
          <cell r="B28" t="str">
            <v>Stopped</v>
          </cell>
          <cell r="C28" t="str">
            <v>Amira ABDERAHIM</v>
          </cell>
          <cell r="D28" t="str">
            <v>NUT</v>
          </cell>
          <cell r="E28" t="str">
            <v xml:space="preserve">Phase Monitor </v>
          </cell>
          <cell r="F28" t="str">
            <v>B</v>
          </cell>
          <cell r="G28" t="str">
            <v>A4</v>
          </cell>
          <cell r="H28" t="str">
            <v>EF0025</v>
          </cell>
          <cell r="J28">
            <v>0</v>
          </cell>
          <cell r="K28" t="str">
            <v>F</v>
          </cell>
          <cell r="L28" t="str">
            <v>Elfasher</v>
          </cell>
          <cell r="M28">
            <v>0</v>
          </cell>
        </row>
        <row r="29">
          <cell r="A29" t="str">
            <v>EF0026</v>
          </cell>
          <cell r="B29" t="str">
            <v>Active</v>
          </cell>
          <cell r="C29" t="str">
            <v>Amna AHMED ABDELLA</v>
          </cell>
          <cell r="D29" t="str">
            <v>ADMIN</v>
          </cell>
          <cell r="E29" t="str">
            <v>Cleaner</v>
          </cell>
          <cell r="F29" t="str">
            <v>A4</v>
          </cell>
          <cell r="G29" t="str">
            <v>C4</v>
          </cell>
          <cell r="H29" t="str">
            <v>EF0026</v>
          </cell>
          <cell r="I29">
            <v>27030</v>
          </cell>
          <cell r="J29" t="str">
            <v>33</v>
          </cell>
          <cell r="K29" t="str">
            <v>F</v>
          </cell>
          <cell r="L29" t="str">
            <v>Elfasher</v>
          </cell>
          <cell r="M29">
            <v>0</v>
          </cell>
          <cell r="Y29">
            <v>1653261</v>
          </cell>
        </row>
        <row r="30">
          <cell r="A30" t="str">
            <v>EF0027</v>
          </cell>
          <cell r="B30" t="str">
            <v>Stopped</v>
          </cell>
          <cell r="C30" t="str">
            <v>Angelo WOLL</v>
          </cell>
          <cell r="D30" t="str">
            <v>NUT</v>
          </cell>
          <cell r="E30" t="str">
            <v>PM team leader</v>
          </cell>
          <cell r="F30" t="str">
            <v>C</v>
          </cell>
          <cell r="G30" t="str">
            <v>B</v>
          </cell>
          <cell r="H30" t="str">
            <v>EF0027</v>
          </cell>
          <cell r="J30">
            <v>0</v>
          </cell>
          <cell r="K30" t="str">
            <v>M</v>
          </cell>
          <cell r="L30" t="str">
            <v>Juba</v>
          </cell>
          <cell r="M30">
            <v>0</v>
          </cell>
          <cell r="Y30">
            <v>1593695</v>
          </cell>
        </row>
        <row r="31">
          <cell r="A31" t="str">
            <v>EF0028</v>
          </cell>
          <cell r="B31" t="str">
            <v>Stopped</v>
          </cell>
          <cell r="C31" t="str">
            <v>Asjad ABDALLA ADAM</v>
          </cell>
          <cell r="D31" t="str">
            <v>FS</v>
          </cell>
          <cell r="E31" t="str">
            <v xml:space="preserve">Food security monitor </v>
          </cell>
          <cell r="F31" t="str">
            <v>D</v>
          </cell>
          <cell r="G31" t="str">
            <v>A4</v>
          </cell>
          <cell r="H31" t="str">
            <v>EF0028</v>
          </cell>
          <cell r="J31">
            <v>0</v>
          </cell>
          <cell r="K31" t="str">
            <v>F</v>
          </cell>
          <cell r="L31" t="str">
            <v>Elfasher</v>
          </cell>
          <cell r="M31">
            <v>0</v>
          </cell>
          <cell r="Y31">
            <v>1652497</v>
          </cell>
        </row>
        <row r="32">
          <cell r="A32" t="str">
            <v>EF0029</v>
          </cell>
          <cell r="B32" t="str">
            <v>Stopped</v>
          </cell>
          <cell r="C32" t="str">
            <v>Asma MOHAMED SALEH</v>
          </cell>
          <cell r="D32" t="str">
            <v>NUT</v>
          </cell>
          <cell r="E32" t="str">
            <v xml:space="preserve">Measurer </v>
          </cell>
          <cell r="F32" t="str">
            <v>B</v>
          </cell>
          <cell r="G32" t="str">
            <v>C</v>
          </cell>
          <cell r="H32" t="str">
            <v>EF0029</v>
          </cell>
          <cell r="J32">
            <v>0</v>
          </cell>
          <cell r="K32" t="str">
            <v>F</v>
          </cell>
          <cell r="L32" t="str">
            <v>Elfasher</v>
          </cell>
          <cell r="M32">
            <v>0</v>
          </cell>
        </row>
        <row r="33">
          <cell r="A33" t="str">
            <v>EF0030</v>
          </cell>
          <cell r="B33" t="str">
            <v>Stopped</v>
          </cell>
          <cell r="C33" t="str">
            <v>Awatif SALEH ABAKER</v>
          </cell>
          <cell r="D33" t="str">
            <v>NUT</v>
          </cell>
          <cell r="E33" t="str">
            <v xml:space="preserve">Phase Monitor </v>
          </cell>
          <cell r="F33" t="str">
            <v>B1</v>
          </cell>
          <cell r="G33" t="str">
            <v>D</v>
          </cell>
          <cell r="H33" t="str">
            <v>EF0030</v>
          </cell>
          <cell r="I33">
            <v>28856</v>
          </cell>
          <cell r="J33" t="str">
            <v>28</v>
          </cell>
          <cell r="K33" t="str">
            <v>F</v>
          </cell>
          <cell r="L33" t="str">
            <v>Elfasher</v>
          </cell>
          <cell r="M33">
            <v>0</v>
          </cell>
          <cell r="Y33">
            <v>1735619</v>
          </cell>
        </row>
        <row r="34">
          <cell r="A34" t="str">
            <v>EF0031</v>
          </cell>
          <cell r="B34" t="str">
            <v>Active</v>
          </cell>
          <cell r="C34" t="str">
            <v>Aziza ABDALLA ABAKER</v>
          </cell>
          <cell r="D34" t="str">
            <v>NUT</v>
          </cell>
          <cell r="E34" t="str">
            <v>Social animator</v>
          </cell>
          <cell r="F34" t="str">
            <v>C4</v>
          </cell>
          <cell r="G34" t="str">
            <v>B</v>
          </cell>
          <cell r="H34" t="str">
            <v>EF0031</v>
          </cell>
          <cell r="I34">
            <v>27760</v>
          </cell>
          <cell r="J34" t="str">
            <v>31</v>
          </cell>
          <cell r="K34" t="str">
            <v>F</v>
          </cell>
          <cell r="L34" t="str">
            <v>Elfasher</v>
          </cell>
          <cell r="M34">
            <v>840339</v>
          </cell>
          <cell r="Y34">
            <v>1652459</v>
          </cell>
        </row>
        <row r="35">
          <cell r="A35" t="str">
            <v>EF0032</v>
          </cell>
          <cell r="B35" t="str">
            <v>Stopped</v>
          </cell>
          <cell r="C35" t="str">
            <v>Betty GRACE</v>
          </cell>
          <cell r="D35" t="str">
            <v>NUT</v>
          </cell>
          <cell r="E35" t="str">
            <v>Nurse</v>
          </cell>
          <cell r="F35" t="str">
            <v>D</v>
          </cell>
          <cell r="G35" t="str">
            <v>B1</v>
          </cell>
          <cell r="H35" t="str">
            <v>EF0032</v>
          </cell>
          <cell r="J35">
            <v>0</v>
          </cell>
          <cell r="K35" t="str">
            <v>F</v>
          </cell>
          <cell r="L35">
            <v>706535.77600000007</v>
          </cell>
          <cell r="M35">
            <v>0</v>
          </cell>
        </row>
        <row r="36">
          <cell r="A36" t="str">
            <v>EF0033</v>
          </cell>
          <cell r="B36" t="str">
            <v>Stopped</v>
          </cell>
          <cell r="C36" t="str">
            <v>Ehmad MAHJOUB MOHAMMED</v>
          </cell>
          <cell r="D36" t="str">
            <v>LOG</v>
          </cell>
          <cell r="E36" t="str">
            <v xml:space="preserve">Radio operator </v>
          </cell>
          <cell r="F36" t="str">
            <v>D</v>
          </cell>
          <cell r="G36" t="str">
            <v>C4</v>
          </cell>
          <cell r="H36" t="str">
            <v>EF0033</v>
          </cell>
          <cell r="J36">
            <v>0</v>
          </cell>
          <cell r="K36" t="str">
            <v>M</v>
          </cell>
          <cell r="L36">
            <v>706535.77600000007</v>
          </cell>
          <cell r="M36">
            <v>0</v>
          </cell>
        </row>
        <row r="37">
          <cell r="A37" t="str">
            <v>EF0034</v>
          </cell>
          <cell r="B37" t="str">
            <v>Stopped</v>
          </cell>
          <cell r="C37" t="str">
            <v>Elie THOMAS</v>
          </cell>
          <cell r="D37" t="str">
            <v>NUT</v>
          </cell>
          <cell r="E37" t="str">
            <v>Nurse</v>
          </cell>
          <cell r="F37" t="str">
            <v>D</v>
          </cell>
          <cell r="G37" t="str">
            <v>D</v>
          </cell>
          <cell r="H37" t="str">
            <v>EF0034</v>
          </cell>
          <cell r="J37">
            <v>0</v>
          </cell>
          <cell r="K37" t="str">
            <v>M</v>
          </cell>
          <cell r="L37">
            <v>706535.77600000007</v>
          </cell>
          <cell r="M37">
            <v>0</v>
          </cell>
        </row>
        <row r="38">
          <cell r="A38" t="str">
            <v>EF0035</v>
          </cell>
          <cell r="B38" t="str">
            <v>Active</v>
          </cell>
          <cell r="C38" t="str">
            <v>Eltaieb ADAM AHMED</v>
          </cell>
          <cell r="D38" t="str">
            <v>NUT</v>
          </cell>
          <cell r="E38" t="str">
            <v xml:space="preserve">Phase Monitor </v>
          </cell>
          <cell r="F38" t="str">
            <v>B4</v>
          </cell>
          <cell r="G38" t="str">
            <v>D</v>
          </cell>
          <cell r="H38" t="str">
            <v>EF0035</v>
          </cell>
          <cell r="I38">
            <v>29221</v>
          </cell>
          <cell r="J38" t="str">
            <v>27</v>
          </cell>
          <cell r="K38" t="str">
            <v>F</v>
          </cell>
          <cell r="L38" t="str">
            <v>Abushok Camp</v>
          </cell>
          <cell r="M38">
            <v>918263368</v>
          </cell>
          <cell r="Y38">
            <v>1692603</v>
          </cell>
        </row>
        <row r="39">
          <cell r="A39" t="str">
            <v>EF0036</v>
          </cell>
          <cell r="B39" t="str">
            <v>Stopped</v>
          </cell>
          <cell r="C39" t="str">
            <v>Fadhia ISMIEL</v>
          </cell>
          <cell r="D39" t="str">
            <v>NUT</v>
          </cell>
          <cell r="E39" t="str">
            <v xml:space="preserve">Cleaner </v>
          </cell>
          <cell r="F39" t="str">
            <v>A</v>
          </cell>
          <cell r="G39" t="str">
            <v>D</v>
          </cell>
          <cell r="H39" t="str">
            <v>EF0036</v>
          </cell>
          <cell r="J39">
            <v>0</v>
          </cell>
          <cell r="K39" t="str">
            <v>F</v>
          </cell>
          <cell r="L39">
            <v>396786.07494000002</v>
          </cell>
          <cell r="M39">
            <v>0</v>
          </cell>
        </row>
        <row r="40">
          <cell r="A40" t="str">
            <v>EF0037</v>
          </cell>
          <cell r="B40" t="str">
            <v>Stopped</v>
          </cell>
          <cell r="C40" t="str">
            <v>Fadul MOHAMMED ABDALLA</v>
          </cell>
          <cell r="D40" t="str">
            <v>LOG</v>
          </cell>
          <cell r="E40" t="str">
            <v xml:space="preserve">Watchman </v>
          </cell>
          <cell r="F40" t="str">
            <v>A</v>
          </cell>
          <cell r="G40" t="str">
            <v>B4</v>
          </cell>
          <cell r="H40" t="str">
            <v>EF0037</v>
          </cell>
          <cell r="J40">
            <v>0</v>
          </cell>
          <cell r="K40" t="str">
            <v>M</v>
          </cell>
          <cell r="L40">
            <v>396786.07494000002</v>
          </cell>
          <cell r="M40">
            <v>0</v>
          </cell>
          <cell r="Y40">
            <v>1658346</v>
          </cell>
        </row>
        <row r="41">
          <cell r="A41" t="str">
            <v>EF0038</v>
          </cell>
          <cell r="B41" t="str">
            <v>Active</v>
          </cell>
          <cell r="C41" t="str">
            <v xml:space="preserve">Fathia ABDALLHA ABDULRHAMAN </v>
          </cell>
          <cell r="D41" t="str">
            <v>NUT</v>
          </cell>
          <cell r="E41" t="str">
            <v xml:space="preserve">Home Visitor </v>
          </cell>
          <cell r="F41" t="str">
            <v>B4</v>
          </cell>
          <cell r="G41" t="str">
            <v>A</v>
          </cell>
          <cell r="H41" t="str">
            <v>EF0038</v>
          </cell>
          <cell r="I41">
            <v>29587</v>
          </cell>
          <cell r="J41" t="str">
            <v>26</v>
          </cell>
          <cell r="K41" t="str">
            <v>F</v>
          </cell>
          <cell r="L41" t="str">
            <v>Elfasher</v>
          </cell>
          <cell r="M41">
            <v>0</v>
          </cell>
          <cell r="Y41">
            <v>1652500</v>
          </cell>
        </row>
        <row r="42">
          <cell r="A42" t="str">
            <v>EF0039</v>
          </cell>
          <cell r="B42" t="str">
            <v>Active</v>
          </cell>
          <cell r="C42" t="str">
            <v>Fatima ABDERAHMAN HASSAN</v>
          </cell>
          <cell r="D42" t="str">
            <v>NUT</v>
          </cell>
          <cell r="E42" t="str">
            <v xml:space="preserve">Cook </v>
          </cell>
          <cell r="F42" t="str">
            <v>A4</v>
          </cell>
          <cell r="G42" t="str">
            <v>A</v>
          </cell>
          <cell r="H42" t="str">
            <v>EF0039</v>
          </cell>
          <cell r="I42">
            <v>23012</v>
          </cell>
          <cell r="J42" t="str">
            <v>44</v>
          </cell>
          <cell r="K42" t="str">
            <v>F</v>
          </cell>
          <cell r="L42" t="str">
            <v>Elfasher</v>
          </cell>
          <cell r="M42">
            <v>848681</v>
          </cell>
          <cell r="Y42">
            <v>1692597</v>
          </cell>
        </row>
        <row r="43">
          <cell r="A43" t="str">
            <v>EF0040</v>
          </cell>
          <cell r="B43" t="str">
            <v>Active</v>
          </cell>
          <cell r="C43" t="str">
            <v>Fatima ADAM IBRAHIM</v>
          </cell>
          <cell r="D43" t="str">
            <v>ADMIN</v>
          </cell>
          <cell r="E43" t="str">
            <v>Cleaner</v>
          </cell>
          <cell r="F43" t="str">
            <v>A4</v>
          </cell>
          <cell r="G43" t="str">
            <v>B4</v>
          </cell>
          <cell r="H43" t="str">
            <v>EF0040</v>
          </cell>
          <cell r="I43">
            <v>24838</v>
          </cell>
          <cell r="J43" t="str">
            <v>39</v>
          </cell>
          <cell r="K43" t="str">
            <v>F</v>
          </cell>
          <cell r="L43" t="str">
            <v>Elfasher</v>
          </cell>
          <cell r="M43">
            <v>0</v>
          </cell>
          <cell r="Y43">
            <v>1658461</v>
          </cell>
        </row>
        <row r="44">
          <cell r="A44" t="str">
            <v>EF0041</v>
          </cell>
          <cell r="B44" t="str">
            <v>Active</v>
          </cell>
          <cell r="C44" t="str">
            <v>Fatima ADAM MOHAMED</v>
          </cell>
          <cell r="D44" t="str">
            <v>NUT</v>
          </cell>
          <cell r="E44" t="str">
            <v xml:space="preserve">Home Visitor </v>
          </cell>
          <cell r="F44" t="str">
            <v>B4</v>
          </cell>
          <cell r="G44" t="str">
            <v>A4</v>
          </cell>
          <cell r="H44" t="str">
            <v>EF0041</v>
          </cell>
          <cell r="I44">
            <v>26665</v>
          </cell>
          <cell r="J44" t="str">
            <v>34</v>
          </cell>
          <cell r="K44" t="str">
            <v>F</v>
          </cell>
          <cell r="L44" t="str">
            <v>Elfasher</v>
          </cell>
          <cell r="M44">
            <v>0</v>
          </cell>
          <cell r="Y44">
            <v>1652512</v>
          </cell>
        </row>
        <row r="45">
          <cell r="A45" t="str">
            <v>EF0042</v>
          </cell>
          <cell r="B45" t="str">
            <v>Stopped</v>
          </cell>
          <cell r="C45" t="str">
            <v>Gafar HASSAN OMAR</v>
          </cell>
          <cell r="D45" t="str">
            <v>NUT</v>
          </cell>
          <cell r="E45" t="str">
            <v xml:space="preserve">Food Distributor </v>
          </cell>
          <cell r="F45" t="str">
            <v>B2</v>
          </cell>
          <cell r="G45" t="str">
            <v>A4</v>
          </cell>
          <cell r="H45" t="str">
            <v>EF0042</v>
          </cell>
          <cell r="I45">
            <v>28491</v>
          </cell>
          <cell r="J45" t="str">
            <v>29</v>
          </cell>
          <cell r="K45" t="str">
            <v>M</v>
          </cell>
          <cell r="L45" t="str">
            <v>Abushok Camp</v>
          </cell>
          <cell r="M45">
            <v>0</v>
          </cell>
          <cell r="Y45">
            <v>1652505</v>
          </cell>
        </row>
        <row r="46">
          <cell r="A46" t="str">
            <v>EF0043</v>
          </cell>
          <cell r="B46" t="str">
            <v>Stopped</v>
          </cell>
          <cell r="C46" t="str">
            <v>Gezira ABAKER ADAM MOHAMED</v>
          </cell>
          <cell r="D46" t="str">
            <v>NUT</v>
          </cell>
          <cell r="E46" t="str">
            <v xml:space="preserve">Home Visitor </v>
          </cell>
          <cell r="F46" t="str">
            <v>B</v>
          </cell>
          <cell r="G46" t="str">
            <v>B4</v>
          </cell>
          <cell r="H46" t="str">
            <v>EF0043</v>
          </cell>
          <cell r="J46">
            <v>0</v>
          </cell>
          <cell r="K46" t="str">
            <v>F</v>
          </cell>
          <cell r="L46" t="str">
            <v>Abushok Camp</v>
          </cell>
          <cell r="M46">
            <v>0</v>
          </cell>
          <cell r="Y46">
            <v>1692606</v>
          </cell>
        </row>
        <row r="47">
          <cell r="A47" t="str">
            <v>EF0044</v>
          </cell>
          <cell r="B47" t="str">
            <v>Active</v>
          </cell>
          <cell r="C47" t="str">
            <v>Halima IBRAHIM ABDLESSIS</v>
          </cell>
          <cell r="D47" t="str">
            <v>NUT</v>
          </cell>
          <cell r="E47" t="str">
            <v xml:space="preserve">Cleaner </v>
          </cell>
          <cell r="F47" t="str">
            <v>A4</v>
          </cell>
          <cell r="G47" t="str">
            <v>B2</v>
          </cell>
          <cell r="H47" t="str">
            <v>EF0044</v>
          </cell>
          <cell r="I47">
            <v>25569</v>
          </cell>
          <cell r="J47" t="str">
            <v>37</v>
          </cell>
          <cell r="K47" t="str">
            <v>F</v>
          </cell>
          <cell r="L47" t="str">
            <v>Abushok Camp</v>
          </cell>
          <cell r="M47">
            <v>0</v>
          </cell>
          <cell r="Y47">
            <v>1652461</v>
          </cell>
        </row>
        <row r="48">
          <cell r="A48" t="str">
            <v>EF0045</v>
          </cell>
          <cell r="B48" t="str">
            <v>Active</v>
          </cell>
          <cell r="C48" t="str">
            <v>Hanan MOHAMAD ADAM</v>
          </cell>
          <cell r="D48" t="str">
            <v>NUT</v>
          </cell>
          <cell r="E48" t="str">
            <v xml:space="preserve">Psychosocial Worker </v>
          </cell>
          <cell r="F48" t="str">
            <v>D4</v>
          </cell>
          <cell r="G48" t="str">
            <v>B</v>
          </cell>
          <cell r="H48" t="str">
            <v>EF0045</v>
          </cell>
          <cell r="I48">
            <v>29587</v>
          </cell>
          <cell r="J48" t="str">
            <v>26</v>
          </cell>
          <cell r="K48" t="str">
            <v>F</v>
          </cell>
          <cell r="L48" t="str">
            <v>Elfasher</v>
          </cell>
          <cell r="M48">
            <v>845192</v>
          </cell>
          <cell r="Y48">
            <v>1652483</v>
          </cell>
        </row>
        <row r="49">
          <cell r="A49" t="str">
            <v>EF0046</v>
          </cell>
          <cell r="B49" t="str">
            <v>Active</v>
          </cell>
          <cell r="C49" t="str">
            <v>Hassan AHMED ABDURAHMAN</v>
          </cell>
          <cell r="D49" t="str">
            <v>NUT</v>
          </cell>
          <cell r="E49" t="str">
            <v xml:space="preserve">TFC Supervisor </v>
          </cell>
          <cell r="F49" t="str">
            <v>F4</v>
          </cell>
          <cell r="G49" t="str">
            <v>A4</v>
          </cell>
          <cell r="H49" t="str">
            <v>EF0046</v>
          </cell>
          <cell r="I49">
            <v>26665</v>
          </cell>
          <cell r="J49" t="str">
            <v>34</v>
          </cell>
          <cell r="K49" t="str">
            <v>F</v>
          </cell>
          <cell r="L49" t="str">
            <v>Abushok Camp</v>
          </cell>
          <cell r="M49">
            <v>0</v>
          </cell>
          <cell r="Y49">
            <v>1692629</v>
          </cell>
        </row>
        <row r="50">
          <cell r="A50" t="str">
            <v>EF0047</v>
          </cell>
          <cell r="B50" t="str">
            <v>Active</v>
          </cell>
          <cell r="C50" t="str">
            <v>Hassan HASHIM ALI</v>
          </cell>
          <cell r="D50" t="str">
            <v>LOG</v>
          </cell>
          <cell r="E50" t="str">
            <v>Watchman</v>
          </cell>
          <cell r="F50" t="str">
            <v>A4</v>
          </cell>
          <cell r="G50" t="str">
            <v>D4</v>
          </cell>
          <cell r="H50" t="str">
            <v>EF0047</v>
          </cell>
          <cell r="I50">
            <v>20090</v>
          </cell>
          <cell r="J50" t="str">
            <v>52</v>
          </cell>
          <cell r="K50" t="str">
            <v>M</v>
          </cell>
          <cell r="L50" t="str">
            <v>Elfasher</v>
          </cell>
          <cell r="M50">
            <v>0</v>
          </cell>
          <cell r="Y50">
            <v>165856</v>
          </cell>
          <cell r="AB50" t="str">
            <v>18/09/2006</v>
          </cell>
        </row>
        <row r="51">
          <cell r="A51" t="str">
            <v>EF0048</v>
          </cell>
          <cell r="B51" t="str">
            <v>Active</v>
          </cell>
          <cell r="C51" t="str">
            <v>Hassina ADDOMA ABDULLA</v>
          </cell>
          <cell r="D51" t="str">
            <v>NUT</v>
          </cell>
          <cell r="E51" t="str">
            <v xml:space="preserve">Home Visitor </v>
          </cell>
          <cell r="F51" t="str">
            <v>B4</v>
          </cell>
          <cell r="G51" t="str">
            <v>F4</v>
          </cell>
          <cell r="H51" t="str">
            <v>EF0048</v>
          </cell>
          <cell r="I51">
            <v>27395</v>
          </cell>
          <cell r="J51" t="str">
            <v>32</v>
          </cell>
          <cell r="K51" t="str">
            <v>F</v>
          </cell>
          <cell r="L51" t="str">
            <v>Abushok Camp</v>
          </cell>
          <cell r="M51">
            <v>0</v>
          </cell>
          <cell r="Y51">
            <v>1692502</v>
          </cell>
        </row>
        <row r="52">
          <cell r="A52" t="str">
            <v>EF0049</v>
          </cell>
          <cell r="B52" t="str">
            <v>Stopped</v>
          </cell>
          <cell r="C52" t="str">
            <v>Hawa ABDALLA MOHAMMED</v>
          </cell>
          <cell r="D52" t="str">
            <v>NUT</v>
          </cell>
          <cell r="E52" t="str">
            <v xml:space="preserve">Cook </v>
          </cell>
          <cell r="F52" t="str">
            <v>A</v>
          </cell>
          <cell r="G52" t="str">
            <v>A4</v>
          </cell>
          <cell r="H52" t="str">
            <v>EF0049</v>
          </cell>
          <cell r="J52">
            <v>0</v>
          </cell>
          <cell r="K52" t="str">
            <v>F</v>
          </cell>
          <cell r="L52" t="str">
            <v>Abushok Camp</v>
          </cell>
          <cell r="M52">
            <v>0</v>
          </cell>
          <cell r="Y52">
            <v>1652495</v>
          </cell>
        </row>
        <row r="53">
          <cell r="A53" t="str">
            <v>EF0050</v>
          </cell>
          <cell r="B53" t="str">
            <v>Stopped</v>
          </cell>
          <cell r="C53" t="str">
            <v>Hawa ABDALLA MUKHTAR</v>
          </cell>
          <cell r="D53" t="str">
            <v>NUT</v>
          </cell>
          <cell r="E53" t="str">
            <v xml:space="preserve">Cook </v>
          </cell>
          <cell r="F53" t="str">
            <v>A1</v>
          </cell>
          <cell r="G53" t="str">
            <v>B4</v>
          </cell>
          <cell r="H53" t="str">
            <v>EF0050</v>
          </cell>
          <cell r="I53">
            <v>23743</v>
          </cell>
          <cell r="J53" t="str">
            <v>42</v>
          </cell>
          <cell r="K53" t="str">
            <v>F</v>
          </cell>
          <cell r="L53" t="str">
            <v>Abushok Camp</v>
          </cell>
          <cell r="M53">
            <v>0</v>
          </cell>
          <cell r="Y53">
            <v>1692845</v>
          </cell>
        </row>
        <row r="54">
          <cell r="A54" t="str">
            <v>EF0051</v>
          </cell>
          <cell r="B54" t="str">
            <v>Stopped</v>
          </cell>
          <cell r="C54" t="str">
            <v>Houda HAMID</v>
          </cell>
          <cell r="D54" t="str">
            <v>NUT</v>
          </cell>
          <cell r="E54" t="str">
            <v xml:space="preserve">Phase Monitor </v>
          </cell>
          <cell r="F54" t="str">
            <v>B</v>
          </cell>
          <cell r="G54" t="str">
            <v>A</v>
          </cell>
          <cell r="H54" t="str">
            <v>EF0051</v>
          </cell>
          <cell r="J54">
            <v>0</v>
          </cell>
          <cell r="K54" t="str">
            <v>F</v>
          </cell>
          <cell r="L54" t="str">
            <v>Abushok Camp</v>
          </cell>
          <cell r="M54">
            <v>0</v>
          </cell>
          <cell r="Y54">
            <v>1652991</v>
          </cell>
        </row>
        <row r="55">
          <cell r="A55" t="str">
            <v>EF0052</v>
          </cell>
          <cell r="B55" t="str">
            <v>Stopped</v>
          </cell>
          <cell r="C55" t="str">
            <v>Houda TIRAB AMIR</v>
          </cell>
          <cell r="D55" t="str">
            <v>NUT</v>
          </cell>
          <cell r="E55" t="str">
            <v xml:space="preserve">Cook </v>
          </cell>
          <cell r="F55" t="str">
            <v>A</v>
          </cell>
          <cell r="G55" t="str">
            <v>A1</v>
          </cell>
          <cell r="H55" t="str">
            <v>EF0052</v>
          </cell>
          <cell r="J55">
            <v>0</v>
          </cell>
          <cell r="K55" t="str">
            <v>F</v>
          </cell>
          <cell r="L55" t="str">
            <v>Abushok Camp</v>
          </cell>
          <cell r="M55">
            <v>0</v>
          </cell>
        </row>
        <row r="56">
          <cell r="A56" t="str">
            <v>EF0053</v>
          </cell>
          <cell r="B56" t="str">
            <v>Active</v>
          </cell>
          <cell r="C56" t="str">
            <v>Ibrahim ABDERAHMAN MAHMOUD</v>
          </cell>
          <cell r="D56" t="str">
            <v>NUT</v>
          </cell>
          <cell r="E56" t="str">
            <v xml:space="preserve">Phase Monitor </v>
          </cell>
          <cell r="F56" t="str">
            <v>B4</v>
          </cell>
          <cell r="G56" t="str">
            <v>B</v>
          </cell>
          <cell r="H56" t="str">
            <v>EF0053</v>
          </cell>
          <cell r="I56">
            <v>26299</v>
          </cell>
          <cell r="J56" t="str">
            <v>35</v>
          </cell>
          <cell r="K56" t="str">
            <v>M</v>
          </cell>
          <cell r="L56" t="str">
            <v>Elfasher</v>
          </cell>
          <cell r="M56">
            <v>845053</v>
          </cell>
          <cell r="Y56">
            <v>1652591</v>
          </cell>
        </row>
        <row r="57">
          <cell r="A57" t="str">
            <v>EF0054</v>
          </cell>
          <cell r="B57" t="str">
            <v>Active</v>
          </cell>
          <cell r="C57" t="str">
            <v>Ibrahim MOHAMED Adam</v>
          </cell>
          <cell r="D57" t="str">
            <v>NUT</v>
          </cell>
          <cell r="E57" t="str">
            <v>Medical Assistant</v>
          </cell>
          <cell r="F57" t="str">
            <v>E4</v>
          </cell>
          <cell r="G57" t="str">
            <v>A</v>
          </cell>
          <cell r="H57" t="str">
            <v>EF0054</v>
          </cell>
          <cell r="I57">
            <v>22647</v>
          </cell>
          <cell r="J57" t="str">
            <v>45</v>
          </cell>
          <cell r="K57" t="str">
            <v>M</v>
          </cell>
          <cell r="L57" t="str">
            <v>Elfasher</v>
          </cell>
          <cell r="M57">
            <v>918285968</v>
          </cell>
          <cell r="Y57">
            <v>1692850</v>
          </cell>
        </row>
        <row r="58">
          <cell r="A58" t="str">
            <v>EF0055</v>
          </cell>
          <cell r="B58" t="str">
            <v>Active</v>
          </cell>
          <cell r="C58" t="str">
            <v>Insaf IBRAHIM ADAM</v>
          </cell>
          <cell r="D58" t="str">
            <v>NUT</v>
          </cell>
          <cell r="E58" t="str">
            <v xml:space="preserve">Home Visitor </v>
          </cell>
          <cell r="F58" t="str">
            <v>B4</v>
          </cell>
          <cell r="G58" t="str">
            <v>B4</v>
          </cell>
          <cell r="H58" t="str">
            <v>EF0055</v>
          </cell>
          <cell r="I58">
            <v>27030</v>
          </cell>
          <cell r="J58" t="str">
            <v>33</v>
          </cell>
          <cell r="K58" t="str">
            <v>F</v>
          </cell>
          <cell r="L58" t="str">
            <v>Abushok Camp</v>
          </cell>
          <cell r="M58">
            <v>0</v>
          </cell>
          <cell r="Y58">
            <v>1652431</v>
          </cell>
        </row>
        <row r="59">
          <cell r="A59" t="str">
            <v>EF0056</v>
          </cell>
          <cell r="B59" t="str">
            <v>Stopped</v>
          </cell>
          <cell r="C59" t="str">
            <v>Isak ADAM ABAKHAR</v>
          </cell>
          <cell r="D59" t="str">
            <v>NUT</v>
          </cell>
          <cell r="E59" t="str">
            <v xml:space="preserve">Measurer </v>
          </cell>
          <cell r="F59" t="str">
            <v>B2</v>
          </cell>
          <cell r="G59" t="str">
            <v>E4</v>
          </cell>
          <cell r="H59" t="str">
            <v>EF0056</v>
          </cell>
          <cell r="I59">
            <v>29952</v>
          </cell>
          <cell r="J59" t="str">
            <v>25</v>
          </cell>
          <cell r="K59" t="str">
            <v>M</v>
          </cell>
          <cell r="L59" t="str">
            <v>Abushok Camp-Block 18</v>
          </cell>
          <cell r="M59">
            <v>0</v>
          </cell>
          <cell r="Y59">
            <v>1652492</v>
          </cell>
        </row>
        <row r="60">
          <cell r="A60" t="str">
            <v>EF0057</v>
          </cell>
          <cell r="B60" t="str">
            <v>Active</v>
          </cell>
          <cell r="C60" t="str">
            <v>Izeldeen ADAM YOUSSUF</v>
          </cell>
          <cell r="D60" t="str">
            <v>NUT</v>
          </cell>
          <cell r="E60" t="str">
            <v>Home Visitor Team Leader</v>
          </cell>
          <cell r="F60" t="str">
            <v>D4</v>
          </cell>
          <cell r="G60" t="str">
            <v>B4</v>
          </cell>
          <cell r="H60" t="str">
            <v>EF0057</v>
          </cell>
          <cell r="I60">
            <v>24473</v>
          </cell>
          <cell r="J60" t="str">
            <v>40</v>
          </cell>
          <cell r="K60" t="str">
            <v>M</v>
          </cell>
          <cell r="L60" t="str">
            <v>Abushok Camp-Block 2</v>
          </cell>
          <cell r="M60">
            <v>0</v>
          </cell>
          <cell r="Y60">
            <v>1652510</v>
          </cell>
        </row>
        <row r="61">
          <cell r="A61" t="str">
            <v>EF0058</v>
          </cell>
          <cell r="B61" t="str">
            <v>Active</v>
          </cell>
          <cell r="C61" t="str">
            <v>Ishag HASSAN IDRISS ABDELLA</v>
          </cell>
          <cell r="D61" t="str">
            <v>NUT</v>
          </cell>
          <cell r="E61" t="str">
            <v>Watchman</v>
          </cell>
          <cell r="F61" t="str">
            <v>A4</v>
          </cell>
          <cell r="G61" t="str">
            <v>B2</v>
          </cell>
          <cell r="H61" t="str">
            <v>EF0058</v>
          </cell>
          <cell r="I61">
            <v>20455</v>
          </cell>
          <cell r="J61" t="str">
            <v>51</v>
          </cell>
          <cell r="K61" t="str">
            <v>M</v>
          </cell>
          <cell r="L61" t="str">
            <v>Abushok Camp</v>
          </cell>
          <cell r="M61">
            <v>0</v>
          </cell>
          <cell r="Y61">
            <v>1692610</v>
          </cell>
        </row>
        <row r="62">
          <cell r="A62" t="str">
            <v>EF0059</v>
          </cell>
          <cell r="B62" t="str">
            <v>Active</v>
          </cell>
          <cell r="C62" t="str">
            <v>Ismail MOHAMED GUMAA</v>
          </cell>
          <cell r="D62" t="str">
            <v>LOG</v>
          </cell>
          <cell r="E62" t="str">
            <v xml:space="preserve">Watchman </v>
          </cell>
          <cell r="F62" t="str">
            <v>A4</v>
          </cell>
          <cell r="G62" t="str">
            <v>D4</v>
          </cell>
          <cell r="H62" t="str">
            <v>EF0059</v>
          </cell>
          <cell r="I62">
            <v>16072</v>
          </cell>
          <cell r="J62" t="str">
            <v>63</v>
          </cell>
          <cell r="K62" t="str">
            <v>M</v>
          </cell>
          <cell r="L62" t="str">
            <v>Elfasher</v>
          </cell>
          <cell r="M62">
            <v>0</v>
          </cell>
          <cell r="Y62">
            <v>1818859</v>
          </cell>
          <cell r="AB62">
            <v>39110</v>
          </cell>
        </row>
        <row r="63">
          <cell r="A63" t="str">
            <v>EF0060</v>
          </cell>
          <cell r="B63" t="str">
            <v>Stopped</v>
          </cell>
          <cell r="C63" t="str">
            <v>James JOHN</v>
          </cell>
          <cell r="D63" t="str">
            <v>NUT</v>
          </cell>
          <cell r="E63" t="str">
            <v>Nurse</v>
          </cell>
          <cell r="F63" t="str">
            <v>D</v>
          </cell>
          <cell r="G63" t="str">
            <v>A4</v>
          </cell>
          <cell r="H63" t="str">
            <v>EF0060</v>
          </cell>
          <cell r="J63">
            <v>0</v>
          </cell>
          <cell r="K63" t="str">
            <v>M</v>
          </cell>
          <cell r="L63" t="str">
            <v>Juba</v>
          </cell>
          <cell r="M63">
            <v>0</v>
          </cell>
          <cell r="Y63">
            <v>1692613</v>
          </cell>
        </row>
        <row r="64">
          <cell r="A64" t="str">
            <v>EF0061</v>
          </cell>
          <cell r="B64" t="str">
            <v>Stopped</v>
          </cell>
          <cell r="C64" t="str">
            <v>Khadija YOUNIS</v>
          </cell>
          <cell r="D64" t="str">
            <v>NUT</v>
          </cell>
          <cell r="E64" t="str">
            <v xml:space="preserve">Cleaner </v>
          </cell>
          <cell r="F64" t="str">
            <v>A</v>
          </cell>
          <cell r="G64" t="str">
            <v>A4</v>
          </cell>
          <cell r="H64" t="str">
            <v>EF0061</v>
          </cell>
          <cell r="J64">
            <v>0</v>
          </cell>
          <cell r="K64" t="str">
            <v>F</v>
          </cell>
          <cell r="L64" t="str">
            <v>Abushok Camp</v>
          </cell>
          <cell r="M64">
            <v>0</v>
          </cell>
          <cell r="Y64">
            <v>1692615</v>
          </cell>
        </row>
        <row r="65">
          <cell r="A65" t="str">
            <v>EF0062</v>
          </cell>
          <cell r="B65" t="str">
            <v>Stopped</v>
          </cell>
          <cell r="C65" t="str">
            <v>Khalid IBRAHIM HAMID</v>
          </cell>
          <cell r="D65" t="str">
            <v>LOG</v>
          </cell>
          <cell r="E65" t="str">
            <v xml:space="preserve">Log Assistant </v>
          </cell>
          <cell r="F65" t="str">
            <v>G1</v>
          </cell>
          <cell r="G65" t="str">
            <v>D</v>
          </cell>
          <cell r="H65" t="str">
            <v>EF0062</v>
          </cell>
          <cell r="I65">
            <v>27030</v>
          </cell>
          <cell r="J65" t="str">
            <v>33</v>
          </cell>
          <cell r="K65" t="str">
            <v>M</v>
          </cell>
          <cell r="L65" t="str">
            <v>Elfasher</v>
          </cell>
          <cell r="M65">
            <v>0</v>
          </cell>
          <cell r="Y65">
            <v>1652480</v>
          </cell>
        </row>
        <row r="66">
          <cell r="A66" t="str">
            <v>EF0063</v>
          </cell>
          <cell r="B66" t="str">
            <v>Active</v>
          </cell>
          <cell r="C66" t="str">
            <v>Kubra ISHAG ABDULKARIM</v>
          </cell>
          <cell r="D66" t="str">
            <v>NUT</v>
          </cell>
          <cell r="E66" t="str">
            <v>Nurse</v>
          </cell>
          <cell r="F66" t="str">
            <v>D4</v>
          </cell>
          <cell r="G66" t="str">
            <v>A</v>
          </cell>
          <cell r="H66" t="str">
            <v>EF0063</v>
          </cell>
          <cell r="I66">
            <v>21186</v>
          </cell>
          <cell r="J66" t="str">
            <v>49</v>
          </cell>
          <cell r="K66" t="str">
            <v>F</v>
          </cell>
          <cell r="L66" t="str">
            <v>Abushok Camp</v>
          </cell>
          <cell r="M66">
            <v>0</v>
          </cell>
          <cell r="Y66">
            <v>1652466</v>
          </cell>
        </row>
        <row r="67">
          <cell r="A67" t="str">
            <v>EF0064</v>
          </cell>
          <cell r="B67" t="str">
            <v>Stopped</v>
          </cell>
          <cell r="C67" t="str">
            <v>Mahmoud AHMED MOHAMMED ALDOMA</v>
          </cell>
          <cell r="D67" t="str">
            <v>LOG</v>
          </cell>
          <cell r="E67" t="str">
            <v>Purchaser</v>
          </cell>
          <cell r="F67" t="str">
            <v>E1</v>
          </cell>
          <cell r="G67" t="str">
            <v>G1</v>
          </cell>
          <cell r="H67" t="str">
            <v>EF0064</v>
          </cell>
          <cell r="I67">
            <v>27030</v>
          </cell>
          <cell r="J67" t="str">
            <v>33</v>
          </cell>
          <cell r="K67" t="str">
            <v>F</v>
          </cell>
          <cell r="L67" t="str">
            <v>Elfasher</v>
          </cell>
          <cell r="M67">
            <v>0</v>
          </cell>
          <cell r="Y67">
            <v>1653265</v>
          </cell>
        </row>
        <row r="68">
          <cell r="A68" t="str">
            <v>EF0065</v>
          </cell>
          <cell r="B68" t="str">
            <v>Stopped</v>
          </cell>
          <cell r="C68" t="str">
            <v>Majda MOHAMED ADAM</v>
          </cell>
          <cell r="D68" t="str">
            <v>NUT</v>
          </cell>
          <cell r="E68" t="str">
            <v xml:space="preserve">Cleaner </v>
          </cell>
          <cell r="F68" t="str">
            <v>A1</v>
          </cell>
          <cell r="G68" t="str">
            <v>D4</v>
          </cell>
          <cell r="H68" t="str">
            <v>EF0065</v>
          </cell>
          <cell r="I68">
            <v>30317</v>
          </cell>
          <cell r="J68" t="str">
            <v>24</v>
          </cell>
          <cell r="K68" t="str">
            <v>F</v>
          </cell>
          <cell r="L68" t="str">
            <v>Abushok Camp</v>
          </cell>
          <cell r="M68">
            <v>0</v>
          </cell>
          <cell r="Y68">
            <v>1652472</v>
          </cell>
        </row>
        <row r="69">
          <cell r="A69" t="str">
            <v>EF0066</v>
          </cell>
          <cell r="B69" t="str">
            <v>Stopped</v>
          </cell>
          <cell r="C69" t="str">
            <v>Mariam EL TAHEIR HAROUN</v>
          </cell>
          <cell r="D69" t="str">
            <v>NUT</v>
          </cell>
          <cell r="E69" t="str">
            <v>Social Worker</v>
          </cell>
          <cell r="F69" t="str">
            <v>C1</v>
          </cell>
          <cell r="G69" t="str">
            <v>E1</v>
          </cell>
          <cell r="H69" t="str">
            <v>EF0066</v>
          </cell>
          <cell r="I69">
            <v>27395</v>
          </cell>
          <cell r="J69" t="str">
            <v>32</v>
          </cell>
          <cell r="K69" t="str">
            <v>F</v>
          </cell>
          <cell r="L69" t="str">
            <v>Abushok Camp</v>
          </cell>
          <cell r="M69">
            <v>0</v>
          </cell>
          <cell r="Y69">
            <v>1735581</v>
          </cell>
        </row>
        <row r="70">
          <cell r="A70" t="str">
            <v>EF0067</v>
          </cell>
          <cell r="B70" t="str">
            <v>Stopped</v>
          </cell>
          <cell r="C70" t="str">
            <v>Mekki IZA EL DEEN SIRAG</v>
          </cell>
          <cell r="D70" t="str">
            <v>FA</v>
          </cell>
          <cell r="E70" t="str">
            <v xml:space="preserve">Food aid supervisor  </v>
          </cell>
          <cell r="F70" t="str">
            <v>F1</v>
          </cell>
          <cell r="G70" t="str">
            <v>A1</v>
          </cell>
          <cell r="H70" t="str">
            <v>EF0067</v>
          </cell>
          <cell r="I70">
            <v>27030</v>
          </cell>
          <cell r="J70" t="str">
            <v>33</v>
          </cell>
          <cell r="K70" t="str">
            <v>M</v>
          </cell>
          <cell r="L70" t="str">
            <v>Elfasher</v>
          </cell>
          <cell r="M70">
            <v>0</v>
          </cell>
          <cell r="Y70">
            <v>1652430</v>
          </cell>
        </row>
        <row r="71">
          <cell r="A71" t="str">
            <v>EF0068</v>
          </cell>
          <cell r="B71" t="str">
            <v>Active</v>
          </cell>
          <cell r="C71" t="str">
            <v>Mohamed ABDELRAHMAN ABDELMAWLA</v>
          </cell>
          <cell r="D71" t="str">
            <v>LOG</v>
          </cell>
          <cell r="E71" t="str">
            <v>Watchman</v>
          </cell>
          <cell r="F71" t="str">
            <v>A4</v>
          </cell>
          <cell r="G71" t="str">
            <v>C1</v>
          </cell>
          <cell r="H71" t="str">
            <v>EF0068</v>
          </cell>
          <cell r="I71">
            <v>20821</v>
          </cell>
          <cell r="J71" t="str">
            <v>50</v>
          </cell>
          <cell r="K71" t="str">
            <v>M</v>
          </cell>
          <cell r="L71" t="str">
            <v>Elfasher</v>
          </cell>
          <cell r="M71">
            <v>0</v>
          </cell>
          <cell r="Y71">
            <v>1658358</v>
          </cell>
        </row>
        <row r="72">
          <cell r="A72" t="str">
            <v>EF0069</v>
          </cell>
          <cell r="B72" t="str">
            <v>Stopped</v>
          </cell>
          <cell r="C72" t="str">
            <v>Mohamed ADAM MOHAMED</v>
          </cell>
          <cell r="D72" t="str">
            <v>NUT</v>
          </cell>
          <cell r="E72" t="str">
            <v>Watchman</v>
          </cell>
          <cell r="F72" t="str">
            <v>A2</v>
          </cell>
          <cell r="G72" t="str">
            <v>F1</v>
          </cell>
          <cell r="H72" t="str">
            <v>EF0069</v>
          </cell>
          <cell r="I72">
            <v>18264</v>
          </cell>
          <cell r="J72" t="str">
            <v>57</v>
          </cell>
          <cell r="K72" t="str">
            <v>M</v>
          </cell>
          <cell r="L72" t="str">
            <v>Abushok Camp</v>
          </cell>
          <cell r="M72">
            <v>0</v>
          </cell>
          <cell r="Y72">
            <v>1652476</v>
          </cell>
        </row>
        <row r="73">
          <cell r="A73" t="str">
            <v>EF0070</v>
          </cell>
          <cell r="B73" t="str">
            <v>Active</v>
          </cell>
          <cell r="C73" t="str">
            <v>Mohamed BEKHIT ABDURAHMAN</v>
          </cell>
          <cell r="D73" t="str">
            <v>NUT</v>
          </cell>
          <cell r="E73" t="str">
            <v xml:space="preserve">Phase Monitor </v>
          </cell>
          <cell r="F73" t="str">
            <v>B4</v>
          </cell>
          <cell r="G73" t="str">
            <v>A4</v>
          </cell>
          <cell r="H73" t="str">
            <v>EF0070</v>
          </cell>
          <cell r="I73">
            <v>27760</v>
          </cell>
          <cell r="J73" t="str">
            <v>31</v>
          </cell>
          <cell r="K73" t="str">
            <v>M</v>
          </cell>
          <cell r="L73" t="str">
            <v>Elfasher</v>
          </cell>
          <cell r="M73">
            <v>844979</v>
          </cell>
          <cell r="Y73">
            <v>1652460</v>
          </cell>
        </row>
        <row r="74">
          <cell r="A74" t="str">
            <v>EF0071</v>
          </cell>
          <cell r="B74" t="str">
            <v>Active</v>
          </cell>
          <cell r="C74" t="str">
            <v>Mohamed IBRAHIM ABDALLA</v>
          </cell>
          <cell r="D74" t="str">
            <v>LOG</v>
          </cell>
          <cell r="E74" t="str">
            <v>Watchman</v>
          </cell>
          <cell r="F74" t="str">
            <v>A4</v>
          </cell>
          <cell r="G74" t="str">
            <v>A2</v>
          </cell>
          <cell r="H74" t="str">
            <v>EF0071</v>
          </cell>
          <cell r="I74">
            <v>22647</v>
          </cell>
          <cell r="J74" t="str">
            <v>45</v>
          </cell>
          <cell r="K74" t="str">
            <v>M</v>
          </cell>
          <cell r="L74" t="str">
            <v>Elfasher</v>
          </cell>
          <cell r="M74">
            <v>0</v>
          </cell>
          <cell r="Y74">
            <v>1658350</v>
          </cell>
        </row>
        <row r="75">
          <cell r="A75" t="str">
            <v>EF0072</v>
          </cell>
          <cell r="B75" t="str">
            <v>Stopped</v>
          </cell>
          <cell r="C75" t="str">
            <v>Mohamed IDRIS ADAM</v>
          </cell>
          <cell r="D75" t="str">
            <v>NUT</v>
          </cell>
          <cell r="E75" t="str">
            <v>Registrar</v>
          </cell>
          <cell r="F75" t="str">
            <v>C2</v>
          </cell>
          <cell r="G75" t="str">
            <v>B4</v>
          </cell>
          <cell r="H75" t="str">
            <v>EF0072</v>
          </cell>
          <cell r="I75">
            <v>23743</v>
          </cell>
          <cell r="J75" t="str">
            <v>42</v>
          </cell>
          <cell r="K75" t="str">
            <v>M</v>
          </cell>
          <cell r="L75" t="str">
            <v>Abushok Camp</v>
          </cell>
          <cell r="M75">
            <v>0</v>
          </cell>
          <cell r="Y75">
            <v>1652585</v>
          </cell>
        </row>
        <row r="76">
          <cell r="A76" t="str">
            <v>EF0073</v>
          </cell>
          <cell r="B76" t="str">
            <v>Active</v>
          </cell>
          <cell r="C76" t="str">
            <v>Mohamed Saad EL NOUR EL HAY</v>
          </cell>
          <cell r="D76" t="str">
            <v>LOG</v>
          </cell>
          <cell r="E76" t="str">
            <v>Watchman</v>
          </cell>
          <cell r="F76" t="str">
            <v>A4</v>
          </cell>
          <cell r="G76" t="str">
            <v>A4</v>
          </cell>
          <cell r="H76" t="str">
            <v>EF0073</v>
          </cell>
          <cell r="I76">
            <v>20455</v>
          </cell>
          <cell r="J76" t="str">
            <v>51</v>
          </cell>
          <cell r="K76" t="str">
            <v>M</v>
          </cell>
          <cell r="L76" t="str">
            <v>Elfasher</v>
          </cell>
          <cell r="M76">
            <v>0</v>
          </cell>
          <cell r="Y76">
            <v>1653271</v>
          </cell>
          <cell r="AB76" t="str">
            <v>18/09/2006</v>
          </cell>
        </row>
        <row r="77">
          <cell r="A77" t="str">
            <v>EF0074</v>
          </cell>
          <cell r="B77" t="str">
            <v>Stopped</v>
          </cell>
          <cell r="C77" t="str">
            <v>Mohamed YACOUB FADUL</v>
          </cell>
          <cell r="D77" t="str">
            <v>NUT</v>
          </cell>
          <cell r="E77" t="str">
            <v>PM team leader</v>
          </cell>
          <cell r="F77" t="str">
            <v>C</v>
          </cell>
          <cell r="G77" t="str">
            <v>C2</v>
          </cell>
          <cell r="H77" t="str">
            <v>EF0074</v>
          </cell>
          <cell r="J77">
            <v>0</v>
          </cell>
          <cell r="K77" t="str">
            <v>M</v>
          </cell>
          <cell r="L77" t="str">
            <v>Elfasher</v>
          </cell>
          <cell r="M77">
            <v>0</v>
          </cell>
        </row>
        <row r="78">
          <cell r="A78" t="str">
            <v>EF0075</v>
          </cell>
          <cell r="B78" t="str">
            <v>Active</v>
          </cell>
          <cell r="C78" t="str">
            <v>Mohamed IBRAHIM AHMED</v>
          </cell>
          <cell r="D78" t="str">
            <v>FA</v>
          </cell>
          <cell r="E78" t="str">
            <v xml:space="preserve">Food aid supervisor  </v>
          </cell>
          <cell r="F78" t="str">
            <v>F4</v>
          </cell>
          <cell r="G78" t="str">
            <v>A4</v>
          </cell>
          <cell r="H78" t="str">
            <v>EF0075</v>
          </cell>
          <cell r="I78">
            <v>28491</v>
          </cell>
          <cell r="J78" t="str">
            <v>29</v>
          </cell>
          <cell r="K78" t="str">
            <v>M</v>
          </cell>
          <cell r="L78" t="str">
            <v>Elfasher</v>
          </cell>
          <cell r="M78">
            <v>0</v>
          </cell>
          <cell r="Y78">
            <v>1652447</v>
          </cell>
        </row>
        <row r="79">
          <cell r="A79" t="str">
            <v>EF0076</v>
          </cell>
          <cell r="B79" t="str">
            <v>Stopped</v>
          </cell>
          <cell r="C79" t="str">
            <v>Mohammed</v>
          </cell>
          <cell r="D79" t="str">
            <v>NUT</v>
          </cell>
          <cell r="E79" t="str">
            <v xml:space="preserve">Medical Supervisor </v>
          </cell>
          <cell r="F79" t="str">
            <v>H</v>
          </cell>
          <cell r="G79" t="str">
            <v>C</v>
          </cell>
          <cell r="H79" t="str">
            <v>EF0076</v>
          </cell>
          <cell r="J79">
            <v>0</v>
          </cell>
          <cell r="K79" t="str">
            <v>M</v>
          </cell>
          <cell r="L79" t="str">
            <v>Khartoum</v>
          </cell>
          <cell r="M79">
            <v>0</v>
          </cell>
        </row>
        <row r="80">
          <cell r="A80" t="str">
            <v>EF0077</v>
          </cell>
          <cell r="B80" t="str">
            <v>Stopped</v>
          </cell>
          <cell r="C80" t="str">
            <v>Mohamoud IDRIS ALI</v>
          </cell>
          <cell r="D80" t="str">
            <v>NUT</v>
          </cell>
          <cell r="E80" t="str">
            <v>Counterpart</v>
          </cell>
          <cell r="F80" t="str">
            <v>F1</v>
          </cell>
          <cell r="G80" t="str">
            <v>F4</v>
          </cell>
          <cell r="H80" t="str">
            <v>EF0077</v>
          </cell>
          <cell r="J80">
            <v>0</v>
          </cell>
          <cell r="K80" t="str">
            <v>M</v>
          </cell>
          <cell r="L80" t="str">
            <v>Elfasher</v>
          </cell>
          <cell r="M80">
            <v>0</v>
          </cell>
          <cell r="Y80">
            <v>1518707</v>
          </cell>
        </row>
        <row r="81">
          <cell r="A81" t="str">
            <v>EF0078</v>
          </cell>
          <cell r="B81" t="str">
            <v>Active</v>
          </cell>
          <cell r="C81" t="str">
            <v>Mora ABAKER AHMED</v>
          </cell>
          <cell r="D81" t="str">
            <v>NUT</v>
          </cell>
          <cell r="E81" t="str">
            <v xml:space="preserve">Home Visitor </v>
          </cell>
          <cell r="F81" t="str">
            <v>B4</v>
          </cell>
          <cell r="G81" t="str">
            <v>H</v>
          </cell>
          <cell r="H81" t="str">
            <v>EF0078</v>
          </cell>
          <cell r="I81">
            <v>28856</v>
          </cell>
          <cell r="J81" t="str">
            <v>28</v>
          </cell>
          <cell r="K81" t="str">
            <v>F</v>
          </cell>
          <cell r="L81" t="str">
            <v>Abushok Camp</v>
          </cell>
          <cell r="M81">
            <v>0</v>
          </cell>
          <cell r="Y81">
            <v>1652436</v>
          </cell>
        </row>
        <row r="82">
          <cell r="A82" t="str">
            <v>EF0079</v>
          </cell>
          <cell r="B82" t="str">
            <v>Stopped</v>
          </cell>
          <cell r="C82" t="str">
            <v>Moussa ISAG YAGUOB</v>
          </cell>
          <cell r="D82" t="str">
            <v>NUT</v>
          </cell>
          <cell r="E82" t="str">
            <v xml:space="preserve">Measurer </v>
          </cell>
          <cell r="F82" t="str">
            <v>B2</v>
          </cell>
          <cell r="G82" t="str">
            <v>F1</v>
          </cell>
          <cell r="H82" t="str">
            <v>EF0079</v>
          </cell>
          <cell r="I82">
            <v>24838</v>
          </cell>
          <cell r="J82" t="str">
            <v>39</v>
          </cell>
          <cell r="K82" t="str">
            <v>M</v>
          </cell>
          <cell r="L82" t="str">
            <v>Abushok Camp</v>
          </cell>
          <cell r="M82">
            <v>0</v>
          </cell>
          <cell r="Y82">
            <v>1652516</v>
          </cell>
        </row>
        <row r="83">
          <cell r="A83" t="str">
            <v>EF0080</v>
          </cell>
          <cell r="B83" t="str">
            <v>Stopped</v>
          </cell>
          <cell r="C83" t="str">
            <v>Nagah ELTAIB BABEKER</v>
          </cell>
          <cell r="D83" t="str">
            <v>NUT</v>
          </cell>
          <cell r="E83" t="str">
            <v xml:space="preserve">Registrar </v>
          </cell>
          <cell r="F83" t="str">
            <v>B</v>
          </cell>
          <cell r="G83" t="str">
            <v>B4</v>
          </cell>
          <cell r="H83" t="str">
            <v>EF0080</v>
          </cell>
          <cell r="J83">
            <v>0</v>
          </cell>
          <cell r="K83" t="str">
            <v>F</v>
          </cell>
          <cell r="L83" t="str">
            <v>Elfasher</v>
          </cell>
          <cell r="M83">
            <v>0</v>
          </cell>
        </row>
        <row r="84">
          <cell r="A84" t="str">
            <v>EF0081</v>
          </cell>
          <cell r="B84" t="str">
            <v>Stopped</v>
          </cell>
          <cell r="C84" t="str">
            <v>Rabih AHMED ADAM</v>
          </cell>
          <cell r="D84" t="str">
            <v>LOG</v>
          </cell>
          <cell r="E84" t="str">
            <v>Logistician Assistant</v>
          </cell>
          <cell r="F84" t="str">
            <v>F1</v>
          </cell>
          <cell r="G84" t="str">
            <v>B2</v>
          </cell>
          <cell r="H84" t="str">
            <v>EF0081</v>
          </cell>
          <cell r="J84">
            <v>0</v>
          </cell>
          <cell r="K84" t="str">
            <v>M</v>
          </cell>
          <cell r="L84" t="str">
            <v>Elfasher</v>
          </cell>
          <cell r="M84">
            <v>0</v>
          </cell>
          <cell r="Y84">
            <v>1653269</v>
          </cell>
        </row>
        <row r="85">
          <cell r="A85" t="str">
            <v>EF0082</v>
          </cell>
          <cell r="B85" t="str">
            <v>Stopped</v>
          </cell>
          <cell r="C85" t="str">
            <v>Rasha HAMID</v>
          </cell>
          <cell r="D85" t="str">
            <v>NUT</v>
          </cell>
          <cell r="E85" t="str">
            <v xml:space="preserve">Register </v>
          </cell>
          <cell r="F85" t="str">
            <v>B1</v>
          </cell>
          <cell r="G85" t="str">
            <v>B</v>
          </cell>
          <cell r="H85" t="str">
            <v>EF0082</v>
          </cell>
          <cell r="J85">
            <v>0</v>
          </cell>
          <cell r="K85" t="str">
            <v>F</v>
          </cell>
          <cell r="L85" t="str">
            <v>Elfasher</v>
          </cell>
          <cell r="M85">
            <v>0</v>
          </cell>
          <cell r="Y85">
            <v>1652498</v>
          </cell>
        </row>
        <row r="86">
          <cell r="A86" t="str">
            <v>EF0083</v>
          </cell>
          <cell r="B86" t="str">
            <v>Stopped</v>
          </cell>
          <cell r="C86" t="str">
            <v>Salah MOHAMED AHMED</v>
          </cell>
          <cell r="D86" t="str">
            <v>NUT</v>
          </cell>
          <cell r="E86" t="str">
            <v>Supervisor Assistant</v>
          </cell>
          <cell r="F86" t="str">
            <v>D2</v>
          </cell>
          <cell r="G86" t="str">
            <v>F1</v>
          </cell>
          <cell r="H86" t="str">
            <v>EF0083</v>
          </cell>
          <cell r="I86">
            <v>25204</v>
          </cell>
          <cell r="J86" t="str">
            <v>38</v>
          </cell>
          <cell r="K86" t="str">
            <v>M</v>
          </cell>
          <cell r="L86" t="str">
            <v>Abushok Camp-Block 18</v>
          </cell>
          <cell r="M86">
            <v>0</v>
          </cell>
          <cell r="Y86">
            <v>1652504</v>
          </cell>
        </row>
        <row r="87">
          <cell r="A87" t="str">
            <v>EF0084</v>
          </cell>
          <cell r="B87" t="str">
            <v>Active</v>
          </cell>
          <cell r="C87" t="str">
            <v>Salwa MOHAMMEDIN ABDALLA</v>
          </cell>
          <cell r="D87" t="str">
            <v>ADMIN</v>
          </cell>
          <cell r="E87" t="str">
            <v>Cook</v>
          </cell>
          <cell r="F87" t="str">
            <v>B4</v>
          </cell>
          <cell r="G87" t="str">
            <v>B1</v>
          </cell>
          <cell r="H87" t="str">
            <v>EF0084</v>
          </cell>
          <cell r="I87">
            <v>26299</v>
          </cell>
          <cell r="J87" t="str">
            <v>35</v>
          </cell>
          <cell r="K87" t="str">
            <v>F</v>
          </cell>
          <cell r="L87" t="str">
            <v>Elfasher</v>
          </cell>
          <cell r="M87">
            <v>0</v>
          </cell>
          <cell r="Y87">
            <v>1653271</v>
          </cell>
        </row>
        <row r="88">
          <cell r="A88" t="str">
            <v>EF0085</v>
          </cell>
          <cell r="B88" t="str">
            <v>Active</v>
          </cell>
          <cell r="C88" t="str">
            <v>Sara ELNOUR OSMAN</v>
          </cell>
          <cell r="D88" t="str">
            <v>FA</v>
          </cell>
          <cell r="E88" t="str">
            <v>Commodity Tracking Officer</v>
          </cell>
          <cell r="F88" t="str">
            <v>E4</v>
          </cell>
          <cell r="G88" t="str">
            <v>D2</v>
          </cell>
          <cell r="H88" t="str">
            <v>EF0085</v>
          </cell>
          <cell r="I88">
            <v>28856</v>
          </cell>
          <cell r="J88" t="str">
            <v>28</v>
          </cell>
          <cell r="K88" t="str">
            <v>F</v>
          </cell>
          <cell r="L88" t="str">
            <v>Elfasher</v>
          </cell>
          <cell r="M88">
            <v>0</v>
          </cell>
          <cell r="Y88">
            <v>1692593</v>
          </cell>
        </row>
        <row r="89">
          <cell r="A89" t="str">
            <v>EF0086</v>
          </cell>
          <cell r="B89" t="str">
            <v>Active</v>
          </cell>
          <cell r="C89" t="str">
            <v>Seedeg MUSSA MOHAMED</v>
          </cell>
          <cell r="D89" t="str">
            <v>NUT</v>
          </cell>
          <cell r="E89" t="str">
            <v>Home Visitor</v>
          </cell>
          <cell r="F89" t="str">
            <v>B4</v>
          </cell>
          <cell r="G89" t="str">
            <v>B4</v>
          </cell>
          <cell r="H89" t="str">
            <v>EF0086</v>
          </cell>
          <cell r="I89">
            <v>28126</v>
          </cell>
          <cell r="J89" t="str">
            <v>30</v>
          </cell>
          <cell r="K89" t="str">
            <v>M</v>
          </cell>
          <cell r="L89" t="str">
            <v>Abushok Camp</v>
          </cell>
          <cell r="M89">
            <v>0</v>
          </cell>
          <cell r="Y89">
            <v>1692503</v>
          </cell>
        </row>
        <row r="90">
          <cell r="A90" t="str">
            <v>EF0087</v>
          </cell>
          <cell r="B90" t="str">
            <v>Active</v>
          </cell>
          <cell r="C90" t="str">
            <v>Semina ADAM Hussein</v>
          </cell>
          <cell r="D90" t="str">
            <v>NUT</v>
          </cell>
          <cell r="E90" t="str">
            <v>Nurse</v>
          </cell>
          <cell r="F90" t="str">
            <v>D4</v>
          </cell>
          <cell r="G90" t="str">
            <v>E4</v>
          </cell>
          <cell r="H90" t="str">
            <v>EF0087</v>
          </cell>
          <cell r="I90">
            <v>21186</v>
          </cell>
          <cell r="J90" t="str">
            <v>49</v>
          </cell>
          <cell r="K90" t="str">
            <v>F</v>
          </cell>
          <cell r="L90" t="str">
            <v>Elfasher</v>
          </cell>
          <cell r="M90">
            <v>0</v>
          </cell>
          <cell r="Y90">
            <v>1652444</v>
          </cell>
        </row>
        <row r="91">
          <cell r="A91" t="str">
            <v>EF0088</v>
          </cell>
          <cell r="B91" t="str">
            <v>Stopped</v>
          </cell>
          <cell r="C91" t="str">
            <v>Somaia ABDALLAH YOUSSUF</v>
          </cell>
          <cell r="D91" t="str">
            <v>NUT</v>
          </cell>
          <cell r="E91" t="str">
            <v xml:space="preserve">Home Visitor </v>
          </cell>
          <cell r="F91" t="str">
            <v>B2</v>
          </cell>
          <cell r="G91" t="str">
            <v>B4</v>
          </cell>
          <cell r="H91" t="str">
            <v>EF0088</v>
          </cell>
          <cell r="I91">
            <v>29587</v>
          </cell>
          <cell r="J91" t="str">
            <v>26</v>
          </cell>
          <cell r="K91" t="str">
            <v>F</v>
          </cell>
          <cell r="L91" t="str">
            <v>Abushok Camp</v>
          </cell>
          <cell r="M91">
            <v>0</v>
          </cell>
          <cell r="Y91">
            <v>1652432</v>
          </cell>
        </row>
        <row r="92">
          <cell r="A92" t="str">
            <v>EF0089</v>
          </cell>
          <cell r="B92" t="str">
            <v>Stopped</v>
          </cell>
          <cell r="C92" t="str">
            <v>Suleiman IDRIS SALIM</v>
          </cell>
          <cell r="D92" t="str">
            <v>LOG</v>
          </cell>
          <cell r="E92" t="str">
            <v xml:space="preserve">Watchman </v>
          </cell>
          <cell r="F92" t="str">
            <v>A1</v>
          </cell>
          <cell r="G92" t="str">
            <v>D4</v>
          </cell>
          <cell r="H92" t="str">
            <v>EF0089</v>
          </cell>
          <cell r="J92">
            <v>0</v>
          </cell>
          <cell r="K92" t="str">
            <v>M</v>
          </cell>
          <cell r="L92" t="str">
            <v>Elfasher</v>
          </cell>
          <cell r="M92">
            <v>0</v>
          </cell>
          <cell r="Y92">
            <v>1653263</v>
          </cell>
        </row>
        <row r="93">
          <cell r="A93" t="str">
            <v>EF0090</v>
          </cell>
          <cell r="B93" t="str">
            <v>Stopped</v>
          </cell>
          <cell r="C93" t="str">
            <v>Suoad ADAM IBRAHIM MOHAMED</v>
          </cell>
          <cell r="D93" t="str">
            <v>ADMIN</v>
          </cell>
          <cell r="E93" t="str">
            <v xml:space="preserve">Administrator assistant/HR </v>
          </cell>
          <cell r="F93" t="str">
            <v>G1</v>
          </cell>
          <cell r="G93" t="str">
            <v>B2</v>
          </cell>
          <cell r="H93" t="str">
            <v>EF0090</v>
          </cell>
          <cell r="I93">
            <v>26676</v>
          </cell>
          <cell r="J93" t="str">
            <v>34</v>
          </cell>
          <cell r="K93" t="str">
            <v>F</v>
          </cell>
          <cell r="L93" t="str">
            <v>Elfasher</v>
          </cell>
          <cell r="M93">
            <v>0</v>
          </cell>
        </row>
        <row r="94">
          <cell r="A94" t="str">
            <v>EF0091</v>
          </cell>
          <cell r="B94" t="str">
            <v>Stopped</v>
          </cell>
          <cell r="C94" t="str">
            <v>Susan YACOUB HUSSEIN</v>
          </cell>
          <cell r="D94" t="str">
            <v>NUT</v>
          </cell>
          <cell r="E94" t="str">
            <v xml:space="preserve">Home Visitor </v>
          </cell>
          <cell r="F94" t="str">
            <v>B</v>
          </cell>
          <cell r="G94" t="str">
            <v>A1</v>
          </cell>
          <cell r="H94" t="str">
            <v>EF0091</v>
          </cell>
          <cell r="J94">
            <v>0</v>
          </cell>
          <cell r="K94" t="str">
            <v>F</v>
          </cell>
          <cell r="L94" t="str">
            <v>Abushok Camp</v>
          </cell>
          <cell r="M94">
            <v>0</v>
          </cell>
          <cell r="Y94">
            <v>1699017</v>
          </cell>
        </row>
        <row r="95">
          <cell r="A95" t="str">
            <v>EF0092</v>
          </cell>
          <cell r="B95" t="str">
            <v>Stopped</v>
          </cell>
          <cell r="C95" t="str">
            <v>Teiba MOHAMED ADAM</v>
          </cell>
          <cell r="D95" t="str">
            <v>NUT</v>
          </cell>
          <cell r="E95" t="str">
            <v xml:space="preserve">Cook </v>
          </cell>
          <cell r="F95" t="str">
            <v>A1</v>
          </cell>
          <cell r="G95" t="str">
            <v>G1</v>
          </cell>
          <cell r="H95" t="str">
            <v>EF0092</v>
          </cell>
          <cell r="I95">
            <v>27760</v>
          </cell>
          <cell r="J95" t="str">
            <v>31</v>
          </cell>
          <cell r="K95" t="str">
            <v>F</v>
          </cell>
          <cell r="L95" t="str">
            <v>Abushok Camp</v>
          </cell>
          <cell r="M95">
            <v>0</v>
          </cell>
          <cell r="Y95">
            <v>1652493</v>
          </cell>
        </row>
        <row r="96">
          <cell r="A96" t="str">
            <v>EF0093</v>
          </cell>
          <cell r="B96" t="str">
            <v>Stopped</v>
          </cell>
          <cell r="C96" t="str">
            <v>Thomas PIO BAYA</v>
          </cell>
          <cell r="D96" t="str">
            <v>NUT</v>
          </cell>
          <cell r="E96" t="str">
            <v xml:space="preserve">Nutrition Supervisor </v>
          </cell>
          <cell r="F96" t="str">
            <v>F</v>
          </cell>
          <cell r="G96" t="str">
            <v>B</v>
          </cell>
          <cell r="H96" t="str">
            <v>EF0093</v>
          </cell>
          <cell r="J96">
            <v>0</v>
          </cell>
          <cell r="K96" t="str">
            <v>M</v>
          </cell>
          <cell r="L96" t="str">
            <v>Juba</v>
          </cell>
          <cell r="M96">
            <v>0</v>
          </cell>
          <cell r="Y96">
            <v>1652475</v>
          </cell>
        </row>
        <row r="97">
          <cell r="A97" t="str">
            <v>EF0094</v>
          </cell>
          <cell r="B97" t="str">
            <v>Active</v>
          </cell>
          <cell r="C97" t="str">
            <v>Yahia ABDALLA MOHAMED ABAKER</v>
          </cell>
          <cell r="D97" t="str">
            <v>NUT</v>
          </cell>
          <cell r="E97" t="str">
            <v>Storekeeper</v>
          </cell>
          <cell r="F97" t="str">
            <v>D4</v>
          </cell>
          <cell r="G97" t="str">
            <v>A1</v>
          </cell>
          <cell r="H97" t="str">
            <v>EF0094</v>
          </cell>
          <cell r="I97">
            <v>22647</v>
          </cell>
          <cell r="J97" t="str">
            <v>45</v>
          </cell>
          <cell r="K97" t="str">
            <v>M</v>
          </cell>
          <cell r="L97" t="str">
            <v>Abushok Camp</v>
          </cell>
          <cell r="M97">
            <v>0</v>
          </cell>
          <cell r="Y97">
            <v>1652477</v>
          </cell>
          <cell r="AB97">
            <v>39110</v>
          </cell>
        </row>
        <row r="98">
          <cell r="A98" t="str">
            <v>EF0095</v>
          </cell>
          <cell r="B98" t="str">
            <v>Active</v>
          </cell>
          <cell r="C98" t="str">
            <v>Younes ABUBAKER MANSUR</v>
          </cell>
          <cell r="D98" t="str">
            <v>LOG</v>
          </cell>
          <cell r="E98" t="str">
            <v>Watchman</v>
          </cell>
          <cell r="F98" t="str">
            <v>A4</v>
          </cell>
          <cell r="G98" t="str">
            <v>F</v>
          </cell>
          <cell r="H98" t="str">
            <v>EF0095</v>
          </cell>
          <cell r="I98">
            <v>20090</v>
          </cell>
          <cell r="J98" t="str">
            <v>52</v>
          </cell>
          <cell r="K98" t="str">
            <v>M</v>
          </cell>
          <cell r="L98" t="str">
            <v>Elfasher</v>
          </cell>
          <cell r="M98">
            <v>0</v>
          </cell>
          <cell r="Y98">
            <v>1653266</v>
          </cell>
        </row>
        <row r="99">
          <cell r="A99" t="str">
            <v>EF0096</v>
          </cell>
          <cell r="B99" t="str">
            <v>Stopped</v>
          </cell>
          <cell r="C99" t="str">
            <v>Yousif ADAM KHAMIS</v>
          </cell>
          <cell r="D99" t="str">
            <v>LOG</v>
          </cell>
          <cell r="E99" t="str">
            <v>Purchaser</v>
          </cell>
          <cell r="F99" t="str">
            <v>E2</v>
          </cell>
          <cell r="G99" t="str">
            <v>D4</v>
          </cell>
          <cell r="H99" t="str">
            <v>EF0096</v>
          </cell>
          <cell r="I99">
            <v>24108</v>
          </cell>
          <cell r="J99" t="str">
            <v>41</v>
          </cell>
          <cell r="K99" t="str">
            <v>M</v>
          </cell>
          <cell r="L99" t="str">
            <v>Elfasher</v>
          </cell>
          <cell r="M99">
            <v>0</v>
          </cell>
          <cell r="Y99">
            <v>1692853</v>
          </cell>
        </row>
        <row r="100">
          <cell r="A100" t="str">
            <v>EF0097</v>
          </cell>
          <cell r="B100" t="str">
            <v>Stopped</v>
          </cell>
          <cell r="C100" t="str">
            <v>Youssuf ZAKARIA  MOHAMED ADAM</v>
          </cell>
          <cell r="D100" t="str">
            <v>NUT</v>
          </cell>
          <cell r="E100" t="str">
            <v>Watchman</v>
          </cell>
          <cell r="F100" t="str">
            <v>A2</v>
          </cell>
          <cell r="G100" t="str">
            <v>A4</v>
          </cell>
          <cell r="H100" t="str">
            <v>EF0097</v>
          </cell>
          <cell r="I100">
            <v>25569</v>
          </cell>
          <cell r="J100" t="str">
            <v>37</v>
          </cell>
          <cell r="K100" t="str">
            <v>M</v>
          </cell>
          <cell r="L100" t="str">
            <v>Elfasher</v>
          </cell>
          <cell r="M100">
            <v>0</v>
          </cell>
          <cell r="Y100">
            <v>1652507</v>
          </cell>
        </row>
        <row r="101">
          <cell r="A101" t="str">
            <v>EF0098</v>
          </cell>
          <cell r="B101" t="str">
            <v>Active</v>
          </cell>
          <cell r="C101" t="str">
            <v>Zainab ADAM HASSAN</v>
          </cell>
          <cell r="D101" t="str">
            <v>NUT</v>
          </cell>
          <cell r="E101" t="str">
            <v xml:space="preserve">Cook </v>
          </cell>
          <cell r="F101" t="str">
            <v>A4</v>
          </cell>
          <cell r="G101" t="str">
            <v>E2</v>
          </cell>
          <cell r="H101" t="str">
            <v>EF0098</v>
          </cell>
          <cell r="I101">
            <v>22647</v>
          </cell>
          <cell r="J101" t="str">
            <v>45</v>
          </cell>
          <cell r="K101" t="str">
            <v>M</v>
          </cell>
          <cell r="L101" t="str">
            <v>Abushok Camp</v>
          </cell>
          <cell r="M101">
            <v>0</v>
          </cell>
          <cell r="Y101">
            <v>1692601</v>
          </cell>
        </row>
        <row r="102">
          <cell r="A102" t="str">
            <v>EF0099</v>
          </cell>
          <cell r="B102" t="str">
            <v>Active</v>
          </cell>
          <cell r="C102" t="str">
            <v>Zainab MUSTAFA ABDALLA</v>
          </cell>
          <cell r="D102" t="str">
            <v>NUT</v>
          </cell>
          <cell r="E102" t="str">
            <v xml:space="preserve">Psychosocial Worker </v>
          </cell>
          <cell r="F102" t="str">
            <v>D4</v>
          </cell>
          <cell r="G102" t="str">
            <v>A2</v>
          </cell>
          <cell r="H102" t="str">
            <v>EF0099</v>
          </cell>
          <cell r="I102">
            <v>27030</v>
          </cell>
          <cell r="J102" t="str">
            <v>33</v>
          </cell>
          <cell r="K102" t="str">
            <v>F</v>
          </cell>
          <cell r="L102" t="str">
            <v>Elfasher</v>
          </cell>
          <cell r="M102">
            <v>0</v>
          </cell>
          <cell r="Y102">
            <v>1652482</v>
          </cell>
          <cell r="AC102">
            <v>38733</v>
          </cell>
        </row>
        <row r="103">
          <cell r="A103" t="str">
            <v>EF0100</v>
          </cell>
          <cell r="B103" t="str">
            <v>Active</v>
          </cell>
          <cell r="C103" t="str">
            <v>Zakaria ADAM AHMID</v>
          </cell>
          <cell r="D103" t="str">
            <v>NUT</v>
          </cell>
          <cell r="E103" t="str">
            <v>Watchman</v>
          </cell>
          <cell r="F103" t="str">
            <v>A4</v>
          </cell>
          <cell r="G103" t="str">
            <v>A4</v>
          </cell>
          <cell r="H103" t="str">
            <v>EF0100</v>
          </cell>
          <cell r="I103">
            <v>20090</v>
          </cell>
          <cell r="J103" t="str">
            <v>52</v>
          </cell>
          <cell r="K103" t="str">
            <v>M</v>
          </cell>
          <cell r="L103" t="str">
            <v>Abushok Camp</v>
          </cell>
          <cell r="M103">
            <v>0</v>
          </cell>
          <cell r="Y103">
            <v>1652471</v>
          </cell>
        </row>
        <row r="104">
          <cell r="A104" t="str">
            <v>EF0101</v>
          </cell>
          <cell r="B104" t="str">
            <v>Active</v>
          </cell>
          <cell r="C104" t="str">
            <v>Zakaria MOHAMED ADAM</v>
          </cell>
          <cell r="D104" t="str">
            <v>NUT</v>
          </cell>
          <cell r="E104" t="str">
            <v>Watchman</v>
          </cell>
          <cell r="F104" t="str">
            <v>A4</v>
          </cell>
          <cell r="G104" t="str">
            <v>D4</v>
          </cell>
          <cell r="H104" t="str">
            <v>EF0101</v>
          </cell>
          <cell r="I104">
            <v>25204</v>
          </cell>
          <cell r="J104" t="str">
            <v>38</v>
          </cell>
          <cell r="K104" t="str">
            <v>M</v>
          </cell>
          <cell r="L104" t="str">
            <v>Abushok Camp</v>
          </cell>
          <cell r="M104">
            <v>0</v>
          </cell>
          <cell r="Y104">
            <v>1652471</v>
          </cell>
        </row>
        <row r="105">
          <cell r="A105" t="str">
            <v>EF0102</v>
          </cell>
          <cell r="B105" t="str">
            <v>Active</v>
          </cell>
          <cell r="C105" t="str">
            <v>Adam MOHAMED ABDALLAH</v>
          </cell>
          <cell r="D105" t="str">
            <v>LOG</v>
          </cell>
          <cell r="E105" t="str">
            <v>Mechanic</v>
          </cell>
          <cell r="F105" t="str">
            <v>D4</v>
          </cell>
          <cell r="G105" t="str">
            <v>A4</v>
          </cell>
          <cell r="H105" t="str">
            <v>EF0102</v>
          </cell>
          <cell r="I105">
            <v>25934</v>
          </cell>
          <cell r="J105" t="str">
            <v>36</v>
          </cell>
          <cell r="K105" t="str">
            <v>M</v>
          </cell>
          <cell r="L105" t="str">
            <v>Elfasher</v>
          </cell>
          <cell r="M105">
            <v>0</v>
          </cell>
          <cell r="Y105">
            <v>1653272</v>
          </cell>
        </row>
        <row r="106">
          <cell r="A106" t="str">
            <v>EF0103</v>
          </cell>
          <cell r="B106" t="str">
            <v>Stopped</v>
          </cell>
          <cell r="C106" t="str">
            <v>Eldouma ABDALLAH YAGOUB</v>
          </cell>
          <cell r="D106" t="str">
            <v>ADMIN</v>
          </cell>
          <cell r="E106" t="str">
            <v xml:space="preserve">Admin assistant/HR </v>
          </cell>
          <cell r="F106" t="str">
            <v>G2</v>
          </cell>
          <cell r="G106" t="str">
            <v>A4</v>
          </cell>
          <cell r="H106" t="str">
            <v>EF0103</v>
          </cell>
          <cell r="I106">
            <v>27395</v>
          </cell>
          <cell r="J106" t="str">
            <v>32</v>
          </cell>
          <cell r="K106" t="str">
            <v>M</v>
          </cell>
          <cell r="L106" t="str">
            <v>Abushok Camp</v>
          </cell>
          <cell r="M106">
            <v>911376007</v>
          </cell>
          <cell r="U106">
            <v>3</v>
          </cell>
          <cell r="V106">
            <v>3</v>
          </cell>
          <cell r="Y106">
            <v>1653262</v>
          </cell>
        </row>
        <row r="107">
          <cell r="A107" t="str">
            <v>EF0104</v>
          </cell>
          <cell r="B107" t="str">
            <v>Stopped</v>
          </cell>
          <cell r="C107" t="str">
            <v>Said MIKHAIL</v>
          </cell>
          <cell r="D107" t="str">
            <v>LOG</v>
          </cell>
          <cell r="E107" t="str">
            <v xml:space="preserve">Radio operator </v>
          </cell>
          <cell r="F107" t="str">
            <v>D1</v>
          </cell>
          <cell r="G107" t="str">
            <v>D4</v>
          </cell>
          <cell r="H107" t="str">
            <v>EF0104</v>
          </cell>
          <cell r="I107">
            <v>26299</v>
          </cell>
          <cell r="J107" t="str">
            <v>35</v>
          </cell>
          <cell r="K107" t="str">
            <v>M</v>
          </cell>
          <cell r="L107" t="str">
            <v>Khartoum</v>
          </cell>
          <cell r="M107">
            <v>0</v>
          </cell>
          <cell r="Y107">
            <v>1518597</v>
          </cell>
        </row>
        <row r="108">
          <cell r="A108" t="str">
            <v>EF0105</v>
          </cell>
          <cell r="B108" t="str">
            <v>Stopped</v>
          </cell>
          <cell r="C108" t="str">
            <v>Aziza SULEIMAN</v>
          </cell>
          <cell r="D108" t="str">
            <v>NUT</v>
          </cell>
          <cell r="E108" t="str">
            <v>Translator</v>
          </cell>
          <cell r="F108" t="str">
            <v>C</v>
          </cell>
          <cell r="G108" t="str">
            <v>G2</v>
          </cell>
          <cell r="H108" t="str">
            <v>EF0105</v>
          </cell>
          <cell r="J108">
            <v>0</v>
          </cell>
          <cell r="K108" t="str">
            <v>F</v>
          </cell>
          <cell r="L108" t="str">
            <v>Elfasher</v>
          </cell>
          <cell r="M108">
            <v>0</v>
          </cell>
        </row>
        <row r="109">
          <cell r="A109" t="str">
            <v>EF0106</v>
          </cell>
          <cell r="B109" t="str">
            <v>Active</v>
          </cell>
          <cell r="C109" t="str">
            <v>Essaid ABU ELBASHER</v>
          </cell>
          <cell r="D109" t="str">
            <v>LOG</v>
          </cell>
          <cell r="E109" t="str">
            <v>Driver</v>
          </cell>
          <cell r="F109" t="str">
            <v>C4</v>
          </cell>
          <cell r="G109" t="str">
            <v>D1</v>
          </cell>
          <cell r="H109" t="str">
            <v>EF0106</v>
          </cell>
          <cell r="I109">
            <v>21551</v>
          </cell>
          <cell r="J109" t="str">
            <v>48</v>
          </cell>
          <cell r="K109" t="str">
            <v>M</v>
          </cell>
          <cell r="L109" t="str">
            <v>Elfasher</v>
          </cell>
          <cell r="M109">
            <v>0</v>
          </cell>
          <cell r="Y109">
            <v>1653273</v>
          </cell>
        </row>
        <row r="110">
          <cell r="A110" t="str">
            <v>EF0107</v>
          </cell>
          <cell r="B110" t="str">
            <v>Stopped</v>
          </cell>
          <cell r="C110" t="str">
            <v>Elhadi OMER HAROUN</v>
          </cell>
          <cell r="D110" t="str">
            <v>NUT</v>
          </cell>
          <cell r="E110" t="str">
            <v xml:space="preserve">Food Mixer </v>
          </cell>
          <cell r="F110" t="str">
            <v>B1</v>
          </cell>
          <cell r="G110" t="str">
            <v>C</v>
          </cell>
          <cell r="H110" t="str">
            <v>EF0107</v>
          </cell>
          <cell r="I110">
            <v>26299</v>
          </cell>
          <cell r="J110" t="str">
            <v>35</v>
          </cell>
          <cell r="K110" t="str">
            <v>M</v>
          </cell>
          <cell r="L110" t="str">
            <v>Abushok Camp-Block 19</v>
          </cell>
          <cell r="M110">
            <v>0</v>
          </cell>
          <cell r="Y110">
            <v>1652804</v>
          </cell>
        </row>
        <row r="111">
          <cell r="A111" t="str">
            <v>EF0108</v>
          </cell>
          <cell r="B111" t="str">
            <v>Active</v>
          </cell>
          <cell r="C111" t="str">
            <v>Abubaker MUSSA ELBISHARI</v>
          </cell>
          <cell r="D111" t="str">
            <v>NUT</v>
          </cell>
          <cell r="E111" t="str">
            <v>Nurse</v>
          </cell>
          <cell r="F111" t="str">
            <v>D4</v>
          </cell>
          <cell r="G111" t="str">
            <v>C4</v>
          </cell>
          <cell r="H111" t="str">
            <v>EF0108</v>
          </cell>
          <cell r="I111">
            <v>26665</v>
          </cell>
          <cell r="J111" t="str">
            <v>34</v>
          </cell>
          <cell r="K111" t="str">
            <v>M</v>
          </cell>
          <cell r="L111" t="str">
            <v>Elfasher</v>
          </cell>
          <cell r="M111">
            <v>0</v>
          </cell>
          <cell r="Y111">
            <v>1735583</v>
          </cell>
        </row>
        <row r="112">
          <cell r="A112" t="str">
            <v>EF0109</v>
          </cell>
          <cell r="B112" t="str">
            <v>Stopped</v>
          </cell>
          <cell r="C112" t="str">
            <v>Hassan HAROUN OSMAN</v>
          </cell>
          <cell r="D112" t="str">
            <v>NUT</v>
          </cell>
          <cell r="E112" t="str">
            <v>Nurse</v>
          </cell>
          <cell r="F112" t="str">
            <v>D1</v>
          </cell>
          <cell r="G112" t="str">
            <v>B1</v>
          </cell>
          <cell r="H112" t="str">
            <v>EF0109</v>
          </cell>
          <cell r="I112">
            <v>25204</v>
          </cell>
          <cell r="J112" t="str">
            <v>38</v>
          </cell>
          <cell r="K112" t="str">
            <v>M</v>
          </cell>
          <cell r="L112" t="str">
            <v>Elfasher</v>
          </cell>
          <cell r="M112">
            <v>0</v>
          </cell>
          <cell r="Y112">
            <v>1692865</v>
          </cell>
          <cell r="AB112">
            <v>38908</v>
          </cell>
        </row>
        <row r="113">
          <cell r="A113" t="str">
            <v>EF0110</v>
          </cell>
          <cell r="B113" t="str">
            <v>Active</v>
          </cell>
          <cell r="C113" t="str">
            <v>Ibrahim MUSSA ADAM</v>
          </cell>
          <cell r="D113" t="str">
            <v>NUT</v>
          </cell>
          <cell r="E113" t="str">
            <v>Nurse</v>
          </cell>
          <cell r="F113" t="str">
            <v>D11</v>
          </cell>
          <cell r="G113" t="str">
            <v>D4</v>
          </cell>
          <cell r="H113" t="str">
            <v>EF0110</v>
          </cell>
          <cell r="I113">
            <v>28856</v>
          </cell>
          <cell r="J113" t="str">
            <v>28</v>
          </cell>
          <cell r="K113" t="str">
            <v>M</v>
          </cell>
          <cell r="L113" t="str">
            <v>Elfasher</v>
          </cell>
          <cell r="M113">
            <v>0</v>
          </cell>
          <cell r="Y113">
            <v>1735581</v>
          </cell>
        </row>
        <row r="114">
          <cell r="A114" t="str">
            <v>EF0111</v>
          </cell>
          <cell r="B114" t="str">
            <v>Active</v>
          </cell>
          <cell r="C114" t="str">
            <v>Medina AHMED MOHAMED</v>
          </cell>
          <cell r="D114" t="str">
            <v>NUT</v>
          </cell>
          <cell r="E114" t="str">
            <v>Cleaner</v>
          </cell>
          <cell r="F114" t="str">
            <v>A4</v>
          </cell>
          <cell r="G114" t="str">
            <v>D1</v>
          </cell>
          <cell r="H114" t="str">
            <v>EF0111</v>
          </cell>
          <cell r="I114">
            <v>31413</v>
          </cell>
          <cell r="J114" t="str">
            <v>21</v>
          </cell>
          <cell r="K114" t="str">
            <v>F</v>
          </cell>
          <cell r="L114" t="str">
            <v>Abushok Camp</v>
          </cell>
          <cell r="M114">
            <v>0</v>
          </cell>
          <cell r="Y114">
            <v>1735584</v>
          </cell>
        </row>
        <row r="115">
          <cell r="A115" t="str">
            <v>EF0112</v>
          </cell>
          <cell r="B115" t="str">
            <v>Stopped</v>
          </cell>
          <cell r="C115" t="str">
            <v>Hawa ABDALLA MAHMOUD</v>
          </cell>
          <cell r="D115" t="str">
            <v>NUT</v>
          </cell>
          <cell r="E115" t="str">
            <v>Cleaner</v>
          </cell>
          <cell r="F115" t="str">
            <v>A1</v>
          </cell>
          <cell r="G115" t="str">
            <v>D11</v>
          </cell>
          <cell r="H115" t="str">
            <v>EF0112</v>
          </cell>
          <cell r="I115">
            <v>28126</v>
          </cell>
          <cell r="J115" t="str">
            <v>30</v>
          </cell>
          <cell r="K115" t="str">
            <v>F</v>
          </cell>
          <cell r="L115" t="str">
            <v>Abushok Camp</v>
          </cell>
          <cell r="M115">
            <v>0</v>
          </cell>
          <cell r="Y115">
            <v>1735576</v>
          </cell>
        </row>
        <row r="116">
          <cell r="A116" t="str">
            <v>EF0113</v>
          </cell>
          <cell r="B116" t="str">
            <v>Stopped</v>
          </cell>
          <cell r="C116" t="str">
            <v>Mohammed AHMED HAGGAR</v>
          </cell>
          <cell r="D116" t="str">
            <v>FA</v>
          </cell>
          <cell r="E116" t="str">
            <v>Food Aid Monitor</v>
          </cell>
          <cell r="F116" t="str">
            <v>D1</v>
          </cell>
          <cell r="G116" t="str">
            <v>A4</v>
          </cell>
          <cell r="H116" t="str">
            <v>EF0113</v>
          </cell>
          <cell r="I116">
            <v>27030</v>
          </cell>
          <cell r="J116" t="str">
            <v>33</v>
          </cell>
          <cell r="K116" t="str">
            <v>M</v>
          </cell>
          <cell r="L116" t="str">
            <v>Elfasher</v>
          </cell>
          <cell r="M116">
            <v>0</v>
          </cell>
          <cell r="Y116">
            <v>1716904</v>
          </cell>
        </row>
        <row r="117">
          <cell r="A117" t="str">
            <v>EF0114</v>
          </cell>
          <cell r="B117" t="str">
            <v>Stopped</v>
          </cell>
          <cell r="C117" t="str">
            <v>Mustapha MOHAMMED SALEH</v>
          </cell>
          <cell r="D117" t="str">
            <v>FA</v>
          </cell>
          <cell r="E117" t="str">
            <v>Food Aid Monitor</v>
          </cell>
          <cell r="F117" t="str">
            <v>C</v>
          </cell>
          <cell r="G117" t="str">
            <v>A1</v>
          </cell>
          <cell r="H117" t="str">
            <v>EF0114</v>
          </cell>
          <cell r="J117">
            <v>0</v>
          </cell>
          <cell r="K117" t="str">
            <v>M</v>
          </cell>
          <cell r="L117" t="str">
            <v>Elfasher</v>
          </cell>
          <cell r="M117">
            <v>0</v>
          </cell>
        </row>
        <row r="118">
          <cell r="A118" t="str">
            <v>EF0115</v>
          </cell>
          <cell r="B118" t="str">
            <v>Active</v>
          </cell>
          <cell r="C118" t="str">
            <v>Khadija ADAM AHMED TAHIR</v>
          </cell>
          <cell r="D118" t="str">
            <v>NUT</v>
          </cell>
          <cell r="E118" t="str">
            <v>Nurse</v>
          </cell>
          <cell r="F118" t="str">
            <v>D11</v>
          </cell>
          <cell r="G118" t="str">
            <v>D1</v>
          </cell>
          <cell r="H118" t="str">
            <v>EF0115</v>
          </cell>
          <cell r="I118">
            <v>24838</v>
          </cell>
          <cell r="J118" t="str">
            <v>39</v>
          </cell>
          <cell r="K118" t="str">
            <v>M</v>
          </cell>
          <cell r="L118" t="str">
            <v>Elfasher</v>
          </cell>
          <cell r="M118">
            <v>0</v>
          </cell>
          <cell r="Y118">
            <v>1692857</v>
          </cell>
        </row>
        <row r="119">
          <cell r="A119" t="str">
            <v>EF0116</v>
          </cell>
          <cell r="B119" t="str">
            <v>Stopped</v>
          </cell>
          <cell r="C119" t="str">
            <v>Saad EISSA DWOELBAT</v>
          </cell>
          <cell r="D119" t="str">
            <v>LOG</v>
          </cell>
          <cell r="E119" t="str">
            <v>Storekeeper</v>
          </cell>
          <cell r="F119" t="str">
            <v>E1</v>
          </cell>
          <cell r="G119" t="str">
            <v>C</v>
          </cell>
          <cell r="H119" t="str">
            <v>EF0116</v>
          </cell>
          <cell r="I119">
            <v>28126</v>
          </cell>
          <cell r="J119" t="str">
            <v>30</v>
          </cell>
          <cell r="K119" t="str">
            <v>M</v>
          </cell>
          <cell r="L119" t="str">
            <v>Elfasher</v>
          </cell>
          <cell r="M119">
            <v>0</v>
          </cell>
          <cell r="Y119">
            <v>1692814</v>
          </cell>
        </row>
        <row r="120">
          <cell r="A120" t="str">
            <v>EF0117</v>
          </cell>
          <cell r="B120" t="str">
            <v>Stopped</v>
          </cell>
          <cell r="C120" t="str">
            <v>Adam ELTAHIR ADAM</v>
          </cell>
          <cell r="D120" t="str">
            <v>LOG</v>
          </cell>
          <cell r="E120" t="str">
            <v>Log/Rehab</v>
          </cell>
          <cell r="F120" t="str">
            <v>E</v>
          </cell>
          <cell r="G120" t="str">
            <v>D11</v>
          </cell>
          <cell r="H120" t="str">
            <v>EF0117</v>
          </cell>
          <cell r="J120">
            <v>0</v>
          </cell>
          <cell r="K120" t="str">
            <v>M</v>
          </cell>
          <cell r="L120" t="str">
            <v>Elfasher</v>
          </cell>
          <cell r="M120">
            <v>0</v>
          </cell>
        </row>
        <row r="121">
          <cell r="A121" t="str">
            <v>EF0118</v>
          </cell>
          <cell r="B121" t="str">
            <v>Stopped</v>
          </cell>
          <cell r="C121" t="str">
            <v>Ibrahim ABEKER Adam</v>
          </cell>
          <cell r="D121" t="str">
            <v>LOG</v>
          </cell>
          <cell r="E121" t="str">
            <v>Rehabilitation Assitant</v>
          </cell>
          <cell r="F121" t="str">
            <v>C1</v>
          </cell>
          <cell r="G121" t="str">
            <v>E1</v>
          </cell>
          <cell r="H121" t="str">
            <v>EF0118</v>
          </cell>
          <cell r="I121">
            <v>25204</v>
          </cell>
          <cell r="J121" t="str">
            <v>38</v>
          </cell>
          <cell r="K121" t="str">
            <v>M</v>
          </cell>
          <cell r="L121" t="str">
            <v>Elfasher</v>
          </cell>
          <cell r="M121">
            <v>0</v>
          </cell>
          <cell r="Y121">
            <v>1735696</v>
          </cell>
        </row>
        <row r="122">
          <cell r="A122" t="str">
            <v>EF0119</v>
          </cell>
          <cell r="B122" t="str">
            <v>Stopped</v>
          </cell>
          <cell r="C122" t="str">
            <v>Igbal HASSAN ADAM</v>
          </cell>
          <cell r="D122" t="str">
            <v>NUT</v>
          </cell>
          <cell r="E122" t="str">
            <v>Registrar</v>
          </cell>
          <cell r="F122" t="str">
            <v>C1</v>
          </cell>
          <cell r="G122" t="str">
            <v>E</v>
          </cell>
          <cell r="H122" t="str">
            <v>EF0119</v>
          </cell>
          <cell r="I122">
            <v>28491</v>
          </cell>
          <cell r="J122" t="str">
            <v>29</v>
          </cell>
          <cell r="K122" t="str">
            <v>F</v>
          </cell>
          <cell r="L122" t="str">
            <v>Elfasher</v>
          </cell>
          <cell r="M122">
            <v>0</v>
          </cell>
          <cell r="Y122">
            <v>1692866</v>
          </cell>
        </row>
        <row r="123">
          <cell r="A123" t="str">
            <v>EF0120</v>
          </cell>
          <cell r="B123" t="str">
            <v>Active</v>
          </cell>
          <cell r="C123" t="str">
            <v>Nasser Eldeen HASSAN IDRISS</v>
          </cell>
          <cell r="D123" t="str">
            <v>NUT</v>
          </cell>
          <cell r="E123" t="str">
            <v xml:space="preserve">Home Visitor </v>
          </cell>
          <cell r="F123" t="str">
            <v>B4</v>
          </cell>
          <cell r="G123" t="str">
            <v>C1</v>
          </cell>
          <cell r="H123" t="str">
            <v>EF0120</v>
          </cell>
          <cell r="I123">
            <v>26299</v>
          </cell>
          <cell r="J123" t="str">
            <v>35</v>
          </cell>
          <cell r="K123" t="str">
            <v>M</v>
          </cell>
          <cell r="L123" t="str">
            <v>Abushok Camp</v>
          </cell>
          <cell r="M123">
            <v>0</v>
          </cell>
          <cell r="Y123">
            <v>1693206</v>
          </cell>
        </row>
        <row r="124">
          <cell r="A124" t="str">
            <v>EF0121</v>
          </cell>
          <cell r="B124" t="str">
            <v>Stopped</v>
          </cell>
          <cell r="C124" t="str">
            <v>Suleiman YAGOUB ABDALLA</v>
          </cell>
          <cell r="D124" t="str">
            <v>NUT</v>
          </cell>
          <cell r="E124" t="str">
            <v xml:space="preserve">Home Visitor </v>
          </cell>
          <cell r="F124" t="str">
            <v>B</v>
          </cell>
          <cell r="G124" t="str">
            <v>C1</v>
          </cell>
          <cell r="H124" t="str">
            <v>EF0121</v>
          </cell>
          <cell r="J124">
            <v>0</v>
          </cell>
          <cell r="K124" t="str">
            <v>M</v>
          </cell>
          <cell r="L124" t="str">
            <v>Abushok Camp</v>
          </cell>
          <cell r="M124">
            <v>0</v>
          </cell>
          <cell r="Y124">
            <v>1701754</v>
          </cell>
        </row>
        <row r="125">
          <cell r="A125" t="str">
            <v>EF0122</v>
          </cell>
          <cell r="B125" t="str">
            <v>Stopped</v>
          </cell>
          <cell r="C125" t="str">
            <v>Ali ADAM TAJEDDEEN</v>
          </cell>
          <cell r="D125" t="str">
            <v>NUT</v>
          </cell>
          <cell r="E125" t="str">
            <v xml:space="preserve">Home Visitor </v>
          </cell>
          <cell r="F125" t="str">
            <v>B</v>
          </cell>
          <cell r="G125" t="str">
            <v>B4</v>
          </cell>
          <cell r="H125" t="str">
            <v>EF0122</v>
          </cell>
          <cell r="J125">
            <v>0</v>
          </cell>
          <cell r="K125" t="str">
            <v>M</v>
          </cell>
          <cell r="L125" t="str">
            <v>Abushok Camp</v>
          </cell>
          <cell r="M125">
            <v>0</v>
          </cell>
          <cell r="Y125">
            <v>1693202</v>
          </cell>
        </row>
        <row r="126">
          <cell r="A126" t="str">
            <v>EF0123</v>
          </cell>
          <cell r="B126" t="str">
            <v>Stopped</v>
          </cell>
          <cell r="C126" t="str">
            <v>Suleiman MOHAMED AHMED</v>
          </cell>
          <cell r="D126" t="str">
            <v>NUT</v>
          </cell>
          <cell r="E126" t="str">
            <v>Counterpart</v>
          </cell>
          <cell r="F126" t="str">
            <v>G1</v>
          </cell>
          <cell r="G126" t="str">
            <v>B</v>
          </cell>
          <cell r="H126" t="str">
            <v>EF0123</v>
          </cell>
          <cell r="I126">
            <v>24473</v>
          </cell>
          <cell r="J126" t="str">
            <v>40</v>
          </cell>
          <cell r="K126" t="str">
            <v>M</v>
          </cell>
          <cell r="L126" t="str">
            <v>Abushok Camp</v>
          </cell>
          <cell r="M126">
            <v>0</v>
          </cell>
          <cell r="Y126">
            <v>1693204</v>
          </cell>
        </row>
        <row r="127">
          <cell r="A127" t="str">
            <v>EF0124</v>
          </cell>
          <cell r="B127" t="str">
            <v>Active</v>
          </cell>
          <cell r="C127" t="str">
            <v>Namat IBRAHIM HAROUN</v>
          </cell>
          <cell r="D127" t="str">
            <v>ADMIN</v>
          </cell>
          <cell r="E127" t="str">
            <v>Cleaner</v>
          </cell>
          <cell r="F127" t="str">
            <v>A4</v>
          </cell>
          <cell r="G127" t="str">
            <v>B</v>
          </cell>
          <cell r="H127" t="str">
            <v>EF0124</v>
          </cell>
          <cell r="I127">
            <v>25204</v>
          </cell>
          <cell r="J127" t="str">
            <v>38</v>
          </cell>
          <cell r="K127" t="str">
            <v>F</v>
          </cell>
          <cell r="L127" t="str">
            <v>Elfasher</v>
          </cell>
          <cell r="M127">
            <v>0</v>
          </cell>
          <cell r="Y127">
            <v>1692810</v>
          </cell>
        </row>
        <row r="128">
          <cell r="A128" t="str">
            <v>EF0125</v>
          </cell>
          <cell r="B128" t="str">
            <v>Active</v>
          </cell>
          <cell r="C128" t="str">
            <v>Abdalla SULEIMAN ABDELRAHMAN</v>
          </cell>
          <cell r="D128" t="str">
            <v>FS</v>
          </cell>
          <cell r="E128" t="str">
            <v>Food security Surveillance officer</v>
          </cell>
          <cell r="F128" t="str">
            <v>D4</v>
          </cell>
          <cell r="G128" t="str">
            <v>G1</v>
          </cell>
          <cell r="H128" t="str">
            <v>EF0125</v>
          </cell>
          <cell r="I128">
            <v>25569</v>
          </cell>
          <cell r="J128" t="str">
            <v>37</v>
          </cell>
          <cell r="K128" t="str">
            <v>M</v>
          </cell>
          <cell r="L128" t="str">
            <v>Elfasher</v>
          </cell>
          <cell r="M128">
            <v>0</v>
          </cell>
          <cell r="Y128">
            <v>1692840</v>
          </cell>
        </row>
        <row r="129">
          <cell r="A129" t="str">
            <v>EF0126</v>
          </cell>
          <cell r="B129" t="str">
            <v>Stopped</v>
          </cell>
          <cell r="C129" t="str">
            <v>Abass ADAM MOHAMED</v>
          </cell>
          <cell r="D129" t="str">
            <v>LOG</v>
          </cell>
          <cell r="E129" t="str">
            <v>Worker</v>
          </cell>
          <cell r="F129" t="str">
            <v>A1</v>
          </cell>
          <cell r="G129" t="str">
            <v>A4</v>
          </cell>
          <cell r="H129" t="str">
            <v>EF0126</v>
          </cell>
          <cell r="I129">
            <v>28491</v>
          </cell>
          <cell r="J129" t="str">
            <v>29</v>
          </cell>
          <cell r="K129" t="str">
            <v>M</v>
          </cell>
          <cell r="L129" t="str">
            <v>Elfasher</v>
          </cell>
          <cell r="M129">
            <v>0</v>
          </cell>
          <cell r="Y129">
            <v>1692572</v>
          </cell>
        </row>
        <row r="130">
          <cell r="A130" t="str">
            <v>EF0127</v>
          </cell>
          <cell r="B130" t="str">
            <v>Stopped</v>
          </cell>
          <cell r="C130" t="str">
            <v xml:space="preserve">Abdul MAJEED YAGOUB </v>
          </cell>
          <cell r="D130" t="str">
            <v>LOG</v>
          </cell>
          <cell r="E130" t="str">
            <v>Worker</v>
          </cell>
          <cell r="F130" t="str">
            <v>A1</v>
          </cell>
          <cell r="G130" t="str">
            <v>D4</v>
          </cell>
          <cell r="H130" t="str">
            <v>EF0127</v>
          </cell>
          <cell r="I130">
            <v>26299</v>
          </cell>
          <cell r="J130" t="str">
            <v>35</v>
          </cell>
          <cell r="K130" t="str">
            <v>M</v>
          </cell>
          <cell r="L130" t="str">
            <v>Elfasher</v>
          </cell>
          <cell r="M130">
            <v>0</v>
          </cell>
          <cell r="Y130">
            <v>1692805</v>
          </cell>
        </row>
        <row r="131">
          <cell r="A131" t="str">
            <v>EF0128</v>
          </cell>
          <cell r="B131" t="str">
            <v>Active</v>
          </cell>
          <cell r="C131" t="str">
            <v>Ahmed IDRISS ADAM</v>
          </cell>
          <cell r="D131" t="str">
            <v>NUT</v>
          </cell>
          <cell r="E131" t="str">
            <v xml:space="preserve">Phase Monitor </v>
          </cell>
          <cell r="F131" t="str">
            <v>B4</v>
          </cell>
          <cell r="G131" t="str">
            <v>A1</v>
          </cell>
          <cell r="H131" t="str">
            <v>EF0128</v>
          </cell>
          <cell r="I131">
            <v>26299</v>
          </cell>
          <cell r="J131" t="str">
            <v>35</v>
          </cell>
          <cell r="K131" t="str">
            <v>M</v>
          </cell>
          <cell r="L131" t="str">
            <v>Elfasher</v>
          </cell>
          <cell r="M131">
            <v>0</v>
          </cell>
          <cell r="Y131">
            <v>1735496</v>
          </cell>
        </row>
        <row r="132">
          <cell r="A132" t="str">
            <v>EF0129</v>
          </cell>
          <cell r="B132" t="str">
            <v>Stopped</v>
          </cell>
          <cell r="C132" t="str">
            <v>Mohamed NADIM</v>
          </cell>
          <cell r="D132" t="str">
            <v>NUT</v>
          </cell>
          <cell r="E132" t="str">
            <v xml:space="preserve">Medical Supervisor </v>
          </cell>
          <cell r="F132" t="str">
            <v>H1</v>
          </cell>
          <cell r="G132" t="str">
            <v>A1</v>
          </cell>
          <cell r="H132" t="str">
            <v>EF0129</v>
          </cell>
          <cell r="I132">
            <v>25934</v>
          </cell>
          <cell r="J132" t="str">
            <v>36</v>
          </cell>
          <cell r="K132" t="str">
            <v>M</v>
          </cell>
          <cell r="L132" t="str">
            <v>Elfasher</v>
          </cell>
          <cell r="M132">
            <v>0</v>
          </cell>
          <cell r="Y132">
            <v>1735571</v>
          </cell>
        </row>
        <row r="133">
          <cell r="A133" t="str">
            <v>EF0130</v>
          </cell>
          <cell r="B133" t="str">
            <v>Stopped</v>
          </cell>
          <cell r="C133" t="str">
            <v>Elsadig ABAKER HASSABALLA</v>
          </cell>
          <cell r="D133" t="str">
            <v>FS</v>
          </cell>
          <cell r="E133" t="str">
            <v>Data Entry Manager</v>
          </cell>
          <cell r="F133" t="str">
            <v>C1</v>
          </cell>
          <cell r="G133" t="str">
            <v>B4</v>
          </cell>
          <cell r="H133" t="str">
            <v>EF0130</v>
          </cell>
          <cell r="I133">
            <v>26299</v>
          </cell>
          <cell r="J133" t="str">
            <v>35</v>
          </cell>
          <cell r="K133" t="str">
            <v>M</v>
          </cell>
          <cell r="L133" t="str">
            <v>Elfasher</v>
          </cell>
          <cell r="M133">
            <v>0</v>
          </cell>
          <cell r="Y133">
            <v>1735598</v>
          </cell>
        </row>
        <row r="134">
          <cell r="A134" t="str">
            <v>EF0131</v>
          </cell>
          <cell r="B134" t="str">
            <v>Stopped</v>
          </cell>
          <cell r="C134" t="str">
            <v xml:space="preserve">Ibrahim Adam  Fadul </v>
          </cell>
          <cell r="D134" t="str">
            <v>FS</v>
          </cell>
          <cell r="E134" t="str">
            <v xml:space="preserve">Food security monitor </v>
          </cell>
          <cell r="F134" t="str">
            <v>C</v>
          </cell>
          <cell r="G134" t="str">
            <v>H1</v>
          </cell>
          <cell r="H134" t="str">
            <v>EF0131</v>
          </cell>
          <cell r="I134">
            <v>22647</v>
          </cell>
          <cell r="J134" t="str">
            <v>45</v>
          </cell>
          <cell r="K134" t="str">
            <v>M</v>
          </cell>
          <cell r="L134" t="str">
            <v>Elfasher</v>
          </cell>
          <cell r="M134">
            <v>0</v>
          </cell>
          <cell r="Y134">
            <v>1731514</v>
          </cell>
        </row>
        <row r="135">
          <cell r="A135" t="str">
            <v>EF0132</v>
          </cell>
          <cell r="B135" t="str">
            <v>Stopped</v>
          </cell>
          <cell r="C135" t="str">
            <v xml:space="preserve">Mohamed IBRAHIM HUSSEIN </v>
          </cell>
          <cell r="D135" t="str">
            <v>FA</v>
          </cell>
          <cell r="E135" t="str">
            <v>Food Aid Monitor</v>
          </cell>
          <cell r="F135" t="str">
            <v>C</v>
          </cell>
          <cell r="G135" t="str">
            <v>C1</v>
          </cell>
          <cell r="H135" t="str">
            <v>EF0132</v>
          </cell>
          <cell r="J135">
            <v>0</v>
          </cell>
          <cell r="K135" t="str">
            <v>M</v>
          </cell>
          <cell r="L135" t="str">
            <v>Elfasher</v>
          </cell>
          <cell r="M135">
            <v>0</v>
          </cell>
          <cell r="Y135">
            <v>1696250</v>
          </cell>
        </row>
        <row r="136">
          <cell r="A136" t="str">
            <v>EF0133</v>
          </cell>
          <cell r="B136" t="str">
            <v>Stopped</v>
          </cell>
          <cell r="C136" t="str">
            <v xml:space="preserve">Mohamed OSMAN ELBAGIR </v>
          </cell>
          <cell r="D136" t="str">
            <v>FA</v>
          </cell>
          <cell r="E136" t="str">
            <v>Food Aid Monitor</v>
          </cell>
          <cell r="F136" t="str">
            <v>C</v>
          </cell>
          <cell r="G136" t="str">
            <v>C</v>
          </cell>
          <cell r="H136" t="str">
            <v>EF0133</v>
          </cell>
          <cell r="J136">
            <v>0</v>
          </cell>
          <cell r="K136" t="str">
            <v>M</v>
          </cell>
          <cell r="L136" t="str">
            <v>Khartoum</v>
          </cell>
          <cell r="M136">
            <v>0</v>
          </cell>
          <cell r="Y136">
            <v>1692835</v>
          </cell>
        </row>
        <row r="137">
          <cell r="A137" t="str">
            <v>EF0134</v>
          </cell>
          <cell r="B137" t="str">
            <v>Stopped</v>
          </cell>
          <cell r="C137" t="str">
            <v>Abaker ABDELRAHMAN AZARG</v>
          </cell>
          <cell r="D137" t="str">
            <v>FA</v>
          </cell>
          <cell r="E137" t="str">
            <v>Food Aid Monitor</v>
          </cell>
          <cell r="F137" t="str">
            <v>C</v>
          </cell>
          <cell r="G137" t="str">
            <v>C</v>
          </cell>
          <cell r="H137" t="str">
            <v>EF0134</v>
          </cell>
          <cell r="J137">
            <v>0</v>
          </cell>
          <cell r="K137" t="str">
            <v>M</v>
          </cell>
          <cell r="L137" t="str">
            <v>Elfasher</v>
          </cell>
          <cell r="M137">
            <v>0</v>
          </cell>
          <cell r="Y137">
            <v>1692843</v>
          </cell>
        </row>
        <row r="138">
          <cell r="A138" t="str">
            <v>EF0135</v>
          </cell>
          <cell r="B138" t="str">
            <v>Active</v>
          </cell>
          <cell r="C138" t="str">
            <v xml:space="preserve">Abdalla AHMED MOHAMED </v>
          </cell>
          <cell r="D138" t="str">
            <v>NUTSURVEY</v>
          </cell>
          <cell r="E138" t="str">
            <v xml:space="preserve"> Team Leader</v>
          </cell>
          <cell r="F138" t="str">
            <v>D4</v>
          </cell>
          <cell r="G138" t="str">
            <v>C</v>
          </cell>
          <cell r="H138" t="str">
            <v>EF0135</v>
          </cell>
          <cell r="I138">
            <v>28126</v>
          </cell>
          <cell r="J138" t="str">
            <v>30</v>
          </cell>
          <cell r="K138" t="str">
            <v>M</v>
          </cell>
          <cell r="L138" t="str">
            <v>Abushok Camp</v>
          </cell>
          <cell r="M138">
            <v>0</v>
          </cell>
          <cell r="Y138">
            <v>1692874</v>
          </cell>
        </row>
        <row r="139">
          <cell r="A139" t="str">
            <v>EF0136</v>
          </cell>
          <cell r="B139" t="str">
            <v>Active</v>
          </cell>
          <cell r="C139" t="str">
            <v>Thuraya ADAM ABDALLA</v>
          </cell>
          <cell r="D139" t="str">
            <v>NUT</v>
          </cell>
          <cell r="E139" t="str">
            <v>Home Visitor</v>
          </cell>
          <cell r="F139" t="str">
            <v>B4</v>
          </cell>
          <cell r="G139" t="str">
            <v>C</v>
          </cell>
          <cell r="H139" t="str">
            <v>EF0136</v>
          </cell>
          <cell r="I139">
            <v>29221</v>
          </cell>
          <cell r="J139" t="str">
            <v>27</v>
          </cell>
          <cell r="K139" t="str">
            <v>M</v>
          </cell>
          <cell r="L139" t="str">
            <v>Elfasher</v>
          </cell>
          <cell r="M139">
            <v>0</v>
          </cell>
          <cell r="Y139">
            <v>1692882</v>
          </cell>
        </row>
        <row r="140">
          <cell r="A140" t="str">
            <v>EF0137</v>
          </cell>
          <cell r="B140" t="str">
            <v>Active</v>
          </cell>
          <cell r="C140" t="str">
            <v>Nafissa MOHAMED ISMAIL</v>
          </cell>
          <cell r="D140" t="str">
            <v>NUTSURVEY</v>
          </cell>
          <cell r="E140" t="str">
            <v xml:space="preserve"> Team Leader</v>
          </cell>
          <cell r="F140" t="str">
            <v>D4</v>
          </cell>
          <cell r="G140" t="str">
            <v>D4</v>
          </cell>
          <cell r="H140" t="str">
            <v>EF0137</v>
          </cell>
          <cell r="I140">
            <v>27395</v>
          </cell>
          <cell r="J140" t="str">
            <v>32</v>
          </cell>
          <cell r="K140" t="str">
            <v>F</v>
          </cell>
          <cell r="L140" t="str">
            <v>Abushok Camp</v>
          </cell>
          <cell r="M140">
            <v>0</v>
          </cell>
          <cell r="Y140">
            <v>1693193</v>
          </cell>
        </row>
        <row r="141">
          <cell r="A141" t="str">
            <v>EF0138</v>
          </cell>
          <cell r="B141" t="str">
            <v>Active</v>
          </cell>
          <cell r="C141" t="str">
            <v>Fawzi AHMED MAHMOUD</v>
          </cell>
          <cell r="D141" t="str">
            <v>NUT</v>
          </cell>
          <cell r="E141" t="str">
            <v xml:space="preserve">Home Visitor </v>
          </cell>
          <cell r="F141" t="str">
            <v>B4</v>
          </cell>
          <cell r="G141" t="str">
            <v>B4</v>
          </cell>
          <cell r="H141" t="str">
            <v>EF0138</v>
          </cell>
          <cell r="I141">
            <v>24838</v>
          </cell>
          <cell r="J141" t="str">
            <v>39</v>
          </cell>
          <cell r="K141" t="str">
            <v>M</v>
          </cell>
          <cell r="L141" t="str">
            <v>Abushok Camp</v>
          </cell>
          <cell r="M141">
            <v>0</v>
          </cell>
          <cell r="Y141">
            <v>1692872</v>
          </cell>
        </row>
        <row r="142">
          <cell r="A142" t="str">
            <v>EF0139</v>
          </cell>
          <cell r="B142" t="str">
            <v>Stopped</v>
          </cell>
          <cell r="C142" t="str">
            <v>Mobarak MOHAMED MATAR</v>
          </cell>
          <cell r="D142" t="str">
            <v>NUTSURVEY</v>
          </cell>
          <cell r="E142" t="str">
            <v>Assesment Measurer</v>
          </cell>
          <cell r="F142" t="str">
            <v>B</v>
          </cell>
          <cell r="G142" t="str">
            <v>D4</v>
          </cell>
          <cell r="H142" t="str">
            <v>EF0139</v>
          </cell>
          <cell r="J142">
            <v>0</v>
          </cell>
          <cell r="K142" t="str">
            <v>M</v>
          </cell>
          <cell r="L142" t="str">
            <v>Elfasher</v>
          </cell>
          <cell r="M142">
            <v>0</v>
          </cell>
          <cell r="Y142">
            <v>1692878</v>
          </cell>
        </row>
        <row r="143">
          <cell r="A143" t="str">
            <v>EF0140</v>
          </cell>
          <cell r="B143" t="str">
            <v>Active</v>
          </cell>
          <cell r="C143" t="str">
            <v>Mariam ABDULGADIR YAGOUB</v>
          </cell>
          <cell r="D143" t="str">
            <v>NUT</v>
          </cell>
          <cell r="E143" t="str">
            <v xml:space="preserve">Home Visitor </v>
          </cell>
          <cell r="F143" t="str">
            <v>B4</v>
          </cell>
          <cell r="G143" t="str">
            <v>B4</v>
          </cell>
          <cell r="H143" t="str">
            <v>EF0140</v>
          </cell>
          <cell r="I143">
            <v>28856</v>
          </cell>
          <cell r="J143" t="str">
            <v>28</v>
          </cell>
          <cell r="K143" t="str">
            <v>F</v>
          </cell>
          <cell r="L143" t="str">
            <v>Abushok Camp</v>
          </cell>
          <cell r="M143">
            <v>0</v>
          </cell>
          <cell r="Y143">
            <v>1693191</v>
          </cell>
        </row>
        <row r="144">
          <cell r="A144" t="str">
            <v>EF0141</v>
          </cell>
          <cell r="B144" t="str">
            <v>Stopped</v>
          </cell>
          <cell r="C144" t="str">
            <v>Tijani ISMAIL ABDULELWHAB</v>
          </cell>
          <cell r="D144" t="str">
            <v>LOG</v>
          </cell>
          <cell r="E144" t="str">
            <v>Driver</v>
          </cell>
          <cell r="F144" t="str">
            <v>C1</v>
          </cell>
          <cell r="G144" t="str">
            <v>B</v>
          </cell>
          <cell r="H144" t="str">
            <v>EF0141</v>
          </cell>
          <cell r="I144">
            <v>29952</v>
          </cell>
          <cell r="J144" t="str">
            <v>25</v>
          </cell>
          <cell r="K144" t="str">
            <v>M</v>
          </cell>
          <cell r="L144" t="str">
            <v>Elfasher</v>
          </cell>
          <cell r="M144">
            <v>0</v>
          </cell>
          <cell r="Y144">
            <v>1647770</v>
          </cell>
          <cell r="AB144" t="str">
            <v>20/07/2006</v>
          </cell>
        </row>
        <row r="145">
          <cell r="A145" t="str">
            <v>EF0142</v>
          </cell>
          <cell r="B145" t="str">
            <v>Stopped</v>
          </cell>
          <cell r="C145" t="str">
            <v>Haitham MOHAMED ABDALLAH</v>
          </cell>
          <cell r="D145" t="str">
            <v>LOG</v>
          </cell>
          <cell r="E145" t="str">
            <v>Driver</v>
          </cell>
          <cell r="F145" t="str">
            <v>C1</v>
          </cell>
          <cell r="G145" t="str">
            <v>B4</v>
          </cell>
          <cell r="H145" t="str">
            <v>EF0142</v>
          </cell>
          <cell r="I145">
            <v>27760</v>
          </cell>
          <cell r="J145" t="str">
            <v>31</v>
          </cell>
          <cell r="K145" t="str">
            <v>M</v>
          </cell>
          <cell r="L145" t="str">
            <v>Elfasher</v>
          </cell>
          <cell r="M145">
            <v>0</v>
          </cell>
          <cell r="Y145">
            <v>1692808</v>
          </cell>
        </row>
        <row r="146">
          <cell r="A146" t="str">
            <v>EF0143</v>
          </cell>
          <cell r="B146" t="str">
            <v>Stopped</v>
          </cell>
          <cell r="C146" t="str">
            <v>Hussein HAROUN MUSSA</v>
          </cell>
          <cell r="D146" t="str">
            <v>LOG</v>
          </cell>
          <cell r="E146" t="str">
            <v>Driver</v>
          </cell>
          <cell r="F146" t="str">
            <v>C1</v>
          </cell>
          <cell r="G146" t="str">
            <v>C1</v>
          </cell>
          <cell r="H146" t="str">
            <v>EF0143</v>
          </cell>
          <cell r="I146">
            <v>23743</v>
          </cell>
          <cell r="J146" t="str">
            <v>42</v>
          </cell>
          <cell r="K146" t="str">
            <v>M</v>
          </cell>
          <cell r="L146" t="str">
            <v>Elsalam Camp</v>
          </cell>
          <cell r="M146">
            <v>0</v>
          </cell>
          <cell r="Y146">
            <v>1692831</v>
          </cell>
        </row>
        <row r="147">
          <cell r="A147" t="str">
            <v>EF0144</v>
          </cell>
          <cell r="B147" t="str">
            <v>Stopped</v>
          </cell>
          <cell r="C147" t="str">
            <v>Mohamed SULIAMAN MOHAMED</v>
          </cell>
          <cell r="D147" t="str">
            <v>NUT</v>
          </cell>
          <cell r="E147" t="str">
            <v>Registrar</v>
          </cell>
          <cell r="F147" t="str">
            <v>C1</v>
          </cell>
          <cell r="G147" t="str">
            <v>C1</v>
          </cell>
          <cell r="H147" t="str">
            <v>EF0144</v>
          </cell>
          <cell r="I147">
            <v>27030</v>
          </cell>
          <cell r="J147" t="str">
            <v>33</v>
          </cell>
          <cell r="K147" t="str">
            <v>M</v>
          </cell>
          <cell r="L147" t="str">
            <v>Elfasher</v>
          </cell>
          <cell r="M147">
            <v>0</v>
          </cell>
          <cell r="Y147">
            <v>1693197</v>
          </cell>
        </row>
        <row r="148">
          <cell r="A148" t="str">
            <v>EF0145</v>
          </cell>
          <cell r="B148" t="str">
            <v>Stopped</v>
          </cell>
          <cell r="C148" t="str">
            <v>Mohamed ADAM HAMID</v>
          </cell>
          <cell r="D148" t="str">
            <v>NUT</v>
          </cell>
          <cell r="E148" t="str">
            <v xml:space="preserve">Measurer </v>
          </cell>
          <cell r="F148" t="str">
            <v>B</v>
          </cell>
          <cell r="G148" t="str">
            <v>C1</v>
          </cell>
          <cell r="H148" t="str">
            <v>EF0145</v>
          </cell>
          <cell r="J148">
            <v>0</v>
          </cell>
          <cell r="K148" t="str">
            <v>M</v>
          </cell>
          <cell r="L148" t="str">
            <v>Abushok Camp</v>
          </cell>
          <cell r="M148">
            <v>0</v>
          </cell>
          <cell r="Y148">
            <v>1693200</v>
          </cell>
        </row>
        <row r="149">
          <cell r="A149" t="str">
            <v>EF0146</v>
          </cell>
          <cell r="B149" t="str">
            <v>Stopped</v>
          </cell>
          <cell r="C149" t="str">
            <v>Amal ADAM IBRAHIM</v>
          </cell>
          <cell r="D149" t="str">
            <v>NUT</v>
          </cell>
          <cell r="E149" t="str">
            <v xml:space="preserve">Measurer </v>
          </cell>
          <cell r="F149" t="str">
            <v>B1</v>
          </cell>
          <cell r="G149" t="str">
            <v>C1</v>
          </cell>
          <cell r="H149" t="str">
            <v>EF0146</v>
          </cell>
          <cell r="I149">
            <v>28126</v>
          </cell>
          <cell r="J149" t="str">
            <v>30</v>
          </cell>
          <cell r="K149" t="str">
            <v>F</v>
          </cell>
          <cell r="L149" t="str">
            <v>Elfasher</v>
          </cell>
          <cell r="M149">
            <v>0</v>
          </cell>
          <cell r="Y149">
            <v>1728612</v>
          </cell>
        </row>
        <row r="150">
          <cell r="A150" t="str">
            <v>EF0147</v>
          </cell>
          <cell r="B150" t="str">
            <v>Stopped</v>
          </cell>
          <cell r="C150" t="str">
            <v xml:space="preserve">Haroun HIMIADA MOHAMED </v>
          </cell>
          <cell r="D150" t="str">
            <v>LOG</v>
          </cell>
          <cell r="E150" t="str">
            <v xml:space="preserve">Radio operator </v>
          </cell>
          <cell r="F150" t="str">
            <v>D1</v>
          </cell>
          <cell r="G150" t="str">
            <v>B</v>
          </cell>
          <cell r="H150" t="str">
            <v>EF0147</v>
          </cell>
          <cell r="I150">
            <v>22282</v>
          </cell>
          <cell r="J150" t="str">
            <v>46</v>
          </cell>
          <cell r="K150" t="str">
            <v>M</v>
          </cell>
          <cell r="L150" t="str">
            <v>Elfasher</v>
          </cell>
          <cell r="M150">
            <v>0</v>
          </cell>
          <cell r="Y150">
            <v>1735662</v>
          </cell>
        </row>
        <row r="151">
          <cell r="A151" t="str">
            <v>EF0148</v>
          </cell>
          <cell r="B151" t="str">
            <v>Stopped</v>
          </cell>
          <cell r="C151" t="str">
            <v>Zahra KHIDIR AHMED</v>
          </cell>
          <cell r="D151" t="str">
            <v>NUT</v>
          </cell>
          <cell r="E151" t="str">
            <v>Nurse</v>
          </cell>
          <cell r="F151" t="str">
            <v>D1</v>
          </cell>
          <cell r="G151" t="str">
            <v>B1</v>
          </cell>
          <cell r="H151" t="str">
            <v>EF0148</v>
          </cell>
          <cell r="I151">
            <v>24108</v>
          </cell>
          <cell r="J151" t="str">
            <v>41</v>
          </cell>
          <cell r="K151" t="str">
            <v>F</v>
          </cell>
          <cell r="L151" t="str">
            <v>Elfasher</v>
          </cell>
          <cell r="M151">
            <v>0</v>
          </cell>
          <cell r="Y151">
            <v>1692881</v>
          </cell>
        </row>
        <row r="152">
          <cell r="A152" t="str">
            <v>EF0149</v>
          </cell>
          <cell r="B152" t="str">
            <v>Active</v>
          </cell>
          <cell r="C152" t="str">
            <v>Hamdi ADAM MOHAMED</v>
          </cell>
          <cell r="D152" t="str">
            <v>LOG</v>
          </cell>
          <cell r="E152" t="str">
            <v xml:space="preserve">Radio operator </v>
          </cell>
          <cell r="F152" t="str">
            <v>D4</v>
          </cell>
          <cell r="G152" t="str">
            <v>D1</v>
          </cell>
          <cell r="H152" t="str">
            <v>EF0149</v>
          </cell>
          <cell r="I152">
            <v>26665</v>
          </cell>
          <cell r="J152" t="str">
            <v>34</v>
          </cell>
          <cell r="K152" t="str">
            <v>M</v>
          </cell>
          <cell r="L152" t="str">
            <v>Elfasher</v>
          </cell>
          <cell r="M152">
            <v>0</v>
          </cell>
          <cell r="Y152">
            <v>1693198</v>
          </cell>
        </row>
        <row r="153">
          <cell r="A153" t="str">
            <v>EF0150</v>
          </cell>
          <cell r="B153" t="str">
            <v>Active</v>
          </cell>
          <cell r="C153" t="str">
            <v>Latifa ADAM RIZIG</v>
          </cell>
          <cell r="D153" t="str">
            <v>NUT</v>
          </cell>
          <cell r="E153" t="str">
            <v>Home Visitor</v>
          </cell>
          <cell r="F153" t="str">
            <v>B4</v>
          </cell>
          <cell r="G153" t="str">
            <v>D1</v>
          </cell>
          <cell r="H153" t="str">
            <v>EF0150</v>
          </cell>
          <cell r="I153">
            <v>25569</v>
          </cell>
          <cell r="J153" t="str">
            <v>37</v>
          </cell>
          <cell r="K153" t="str">
            <v>F</v>
          </cell>
          <cell r="L153" t="str">
            <v>Elfasher</v>
          </cell>
          <cell r="M153">
            <v>0</v>
          </cell>
          <cell r="Y153">
            <v>1692268</v>
          </cell>
        </row>
        <row r="154">
          <cell r="A154" t="str">
            <v>EF0151</v>
          </cell>
          <cell r="B154" t="str">
            <v>Active</v>
          </cell>
          <cell r="C154" t="str">
            <v>Khalid ABDULMOTI ALI</v>
          </cell>
          <cell r="D154" t="str">
            <v>NUT</v>
          </cell>
          <cell r="E154" t="str">
            <v>Home Visitor</v>
          </cell>
          <cell r="F154" t="str">
            <v>B4</v>
          </cell>
          <cell r="G154" t="str">
            <v>D4</v>
          </cell>
          <cell r="H154" t="str">
            <v>EF0151</v>
          </cell>
          <cell r="I154">
            <v>29221</v>
          </cell>
          <cell r="J154" t="str">
            <v>27</v>
          </cell>
          <cell r="K154" t="str">
            <v>M</v>
          </cell>
          <cell r="L154" t="str">
            <v>Abushok Camp</v>
          </cell>
          <cell r="M154">
            <v>0</v>
          </cell>
          <cell r="Y154">
            <v>1693207</v>
          </cell>
        </row>
        <row r="155">
          <cell r="A155" t="str">
            <v>EF0152</v>
          </cell>
          <cell r="B155" t="str">
            <v>Active</v>
          </cell>
          <cell r="C155" t="str">
            <v>Aziza MOHAMED ADAM</v>
          </cell>
          <cell r="D155" t="str">
            <v>NUT</v>
          </cell>
          <cell r="E155" t="str">
            <v>Home Visitor</v>
          </cell>
          <cell r="F155" t="str">
            <v>B4</v>
          </cell>
          <cell r="G155" t="str">
            <v>B4</v>
          </cell>
          <cell r="H155" t="str">
            <v>EF0152</v>
          </cell>
          <cell r="I155">
            <v>24473</v>
          </cell>
          <cell r="J155" t="str">
            <v>40</v>
          </cell>
          <cell r="K155" t="str">
            <v>M</v>
          </cell>
          <cell r="L155" t="str">
            <v>Abushok Camp</v>
          </cell>
          <cell r="M155">
            <v>0</v>
          </cell>
          <cell r="Y155">
            <v>1692884</v>
          </cell>
        </row>
        <row r="156">
          <cell r="A156" t="str">
            <v>EF0153</v>
          </cell>
          <cell r="B156" t="str">
            <v>Stopped</v>
          </cell>
          <cell r="C156" t="str">
            <v>Zahra SALIH ADAM</v>
          </cell>
          <cell r="D156" t="str">
            <v>NUT</v>
          </cell>
          <cell r="E156" t="str">
            <v>Home Visitor</v>
          </cell>
          <cell r="F156" t="str">
            <v>B1</v>
          </cell>
          <cell r="G156" t="str">
            <v>B4</v>
          </cell>
          <cell r="H156" t="str">
            <v>EF0153</v>
          </cell>
          <cell r="I156">
            <v>28491</v>
          </cell>
          <cell r="J156" t="str">
            <v>29</v>
          </cell>
          <cell r="K156" t="str">
            <v>F</v>
          </cell>
          <cell r="L156" t="str">
            <v>Elfasher</v>
          </cell>
          <cell r="M156">
            <v>0</v>
          </cell>
          <cell r="Y156">
            <v>1693195</v>
          </cell>
        </row>
        <row r="157">
          <cell r="A157" t="str">
            <v>EF0154</v>
          </cell>
          <cell r="B157" t="str">
            <v>Active</v>
          </cell>
          <cell r="C157" t="str">
            <v>Nafisa ABDUJABAR ABDUHAMEED</v>
          </cell>
          <cell r="D157" t="str">
            <v>NUT</v>
          </cell>
          <cell r="E157" t="str">
            <v>Home Visitor</v>
          </cell>
          <cell r="F157" t="str">
            <v>B4</v>
          </cell>
          <cell r="G157" t="str">
            <v>B4</v>
          </cell>
          <cell r="H157" t="str">
            <v>EF0154</v>
          </cell>
          <cell r="I157">
            <v>27760</v>
          </cell>
          <cell r="J157" t="str">
            <v>31</v>
          </cell>
          <cell r="K157" t="str">
            <v>F</v>
          </cell>
          <cell r="L157" t="str">
            <v>Abushok Camp</v>
          </cell>
          <cell r="M157">
            <v>0</v>
          </cell>
          <cell r="Y157">
            <v>1735593</v>
          </cell>
        </row>
        <row r="158">
          <cell r="A158" t="str">
            <v>EF0155</v>
          </cell>
          <cell r="B158" t="str">
            <v>Stopped</v>
          </cell>
          <cell r="C158" t="str">
            <v>Rehab KARAMADEEN MOHAMED</v>
          </cell>
          <cell r="D158" t="str">
            <v>NUT</v>
          </cell>
          <cell r="E158" t="str">
            <v>Home Visitor</v>
          </cell>
          <cell r="F158" t="str">
            <v>B1</v>
          </cell>
          <cell r="G158" t="str">
            <v>B1</v>
          </cell>
          <cell r="H158" t="str">
            <v>EF0155</v>
          </cell>
          <cell r="I158">
            <v>28126</v>
          </cell>
          <cell r="J158" t="str">
            <v>30</v>
          </cell>
          <cell r="K158" t="str">
            <v>F</v>
          </cell>
          <cell r="L158" t="str">
            <v>Elfasher</v>
          </cell>
          <cell r="M158">
            <v>0</v>
          </cell>
          <cell r="Y158">
            <v>1692883</v>
          </cell>
        </row>
        <row r="159">
          <cell r="A159" t="str">
            <v>EF0156</v>
          </cell>
          <cell r="B159" t="str">
            <v>Active</v>
          </cell>
          <cell r="C159" t="str">
            <v>Nafisa MOHAMED ADAM</v>
          </cell>
          <cell r="D159" t="str">
            <v>NUT</v>
          </cell>
          <cell r="E159" t="str">
            <v>Home Visitor</v>
          </cell>
          <cell r="F159" t="str">
            <v>B4</v>
          </cell>
          <cell r="G159" t="str">
            <v>B4</v>
          </cell>
          <cell r="H159" t="str">
            <v>EF0156</v>
          </cell>
          <cell r="I159">
            <v>28856</v>
          </cell>
          <cell r="J159" t="str">
            <v>28</v>
          </cell>
          <cell r="K159" t="str">
            <v>F</v>
          </cell>
          <cell r="L159" t="str">
            <v>Abushok Camp</v>
          </cell>
          <cell r="M159">
            <v>0</v>
          </cell>
          <cell r="Y159">
            <v>1693190</v>
          </cell>
        </row>
        <row r="160">
          <cell r="A160" t="str">
            <v xml:space="preserve">EF0157 </v>
          </cell>
          <cell r="B160" t="str">
            <v>Stopped</v>
          </cell>
          <cell r="C160" t="str">
            <v>Adam ABAKER AHMED</v>
          </cell>
          <cell r="D160" t="str">
            <v>LOG</v>
          </cell>
          <cell r="E160" t="str">
            <v>Watchman</v>
          </cell>
          <cell r="F160" t="str">
            <v>A1</v>
          </cell>
          <cell r="G160" t="str">
            <v>B1</v>
          </cell>
          <cell r="H160" t="str">
            <v xml:space="preserve">EF0157 </v>
          </cell>
          <cell r="J160">
            <v>0</v>
          </cell>
          <cell r="L160" t="str">
            <v>Abushok Camp</v>
          </cell>
          <cell r="M160">
            <v>0</v>
          </cell>
          <cell r="Y160">
            <v>1652440</v>
          </cell>
        </row>
        <row r="161">
          <cell r="A161" t="str">
            <v>EF0158</v>
          </cell>
          <cell r="B161" t="str">
            <v>Active</v>
          </cell>
          <cell r="C161" t="str">
            <v>Mohamed ELHAFEZ IBRAHIM</v>
          </cell>
          <cell r="D161" t="str">
            <v>LOG</v>
          </cell>
          <cell r="E161" t="str">
            <v>Watchman</v>
          </cell>
          <cell r="F161" t="str">
            <v>A4</v>
          </cell>
          <cell r="G161" t="str">
            <v>B4</v>
          </cell>
          <cell r="H161" t="str">
            <v>EF0158</v>
          </cell>
          <cell r="I161">
            <v>25204</v>
          </cell>
          <cell r="J161" t="str">
            <v>38</v>
          </cell>
          <cell r="K161" t="str">
            <v>M</v>
          </cell>
          <cell r="L161" t="str">
            <v>Elfasher</v>
          </cell>
          <cell r="M161">
            <v>0</v>
          </cell>
        </row>
        <row r="162">
          <cell r="A162" t="str">
            <v>EF0159</v>
          </cell>
          <cell r="B162" t="str">
            <v>Stopped</v>
          </cell>
          <cell r="C162" t="str">
            <v>Ismail MOHAMED ABDU ELRAHIM AHMED</v>
          </cell>
          <cell r="D162" t="str">
            <v>NUT</v>
          </cell>
          <cell r="E162" t="str">
            <v>Watchman</v>
          </cell>
          <cell r="F162" t="str">
            <v>A1</v>
          </cell>
          <cell r="G162" t="str">
            <v>A1</v>
          </cell>
          <cell r="H162" t="str">
            <v>EF0159</v>
          </cell>
          <cell r="I162">
            <v>26299</v>
          </cell>
          <cell r="J162" t="str">
            <v>35</v>
          </cell>
          <cell r="K162" t="str">
            <v>M</v>
          </cell>
          <cell r="L162" t="str">
            <v>Abushok Camp</v>
          </cell>
          <cell r="M162">
            <v>0</v>
          </cell>
          <cell r="Y162">
            <v>1735535</v>
          </cell>
        </row>
        <row r="163">
          <cell r="A163" t="str">
            <v>EF0160</v>
          </cell>
          <cell r="B163" t="str">
            <v>Active</v>
          </cell>
          <cell r="C163" t="str">
            <v>Ali IBRAHIM ELHAJ</v>
          </cell>
          <cell r="D163" t="str">
            <v>LOG</v>
          </cell>
          <cell r="E163" t="str">
            <v>Watchman</v>
          </cell>
          <cell r="F163" t="str">
            <v>A4</v>
          </cell>
          <cell r="G163" t="str">
            <v>A4</v>
          </cell>
          <cell r="H163" t="str">
            <v>EF0160</v>
          </cell>
          <cell r="I163">
            <v>18264</v>
          </cell>
          <cell r="J163" t="str">
            <v>57</v>
          </cell>
          <cell r="K163" t="str">
            <v>M</v>
          </cell>
          <cell r="L163" t="str">
            <v>Abushok Camp</v>
          </cell>
          <cell r="M163">
            <v>0</v>
          </cell>
        </row>
        <row r="164">
          <cell r="A164" t="str">
            <v>EF0161</v>
          </cell>
          <cell r="B164" t="str">
            <v>Stopped</v>
          </cell>
          <cell r="C164" t="str">
            <v>Ibrahim ADAM ABDALLAH YAGOUB</v>
          </cell>
          <cell r="D164" t="str">
            <v>NUT</v>
          </cell>
          <cell r="E164" t="str">
            <v>Registrar</v>
          </cell>
          <cell r="F164" t="str">
            <v>C1</v>
          </cell>
          <cell r="G164" t="str">
            <v>A1</v>
          </cell>
          <cell r="H164" t="str">
            <v>EF0161</v>
          </cell>
          <cell r="I164">
            <v>27395</v>
          </cell>
          <cell r="J164" t="str">
            <v>32</v>
          </cell>
          <cell r="K164" t="str">
            <v>M</v>
          </cell>
          <cell r="L164" t="str">
            <v>Elfasher</v>
          </cell>
          <cell r="M164">
            <v>0</v>
          </cell>
          <cell r="Y164">
            <v>1735481</v>
          </cell>
        </row>
        <row r="165">
          <cell r="A165" t="str">
            <v>EF0162</v>
          </cell>
          <cell r="B165" t="str">
            <v>Active</v>
          </cell>
          <cell r="C165" t="str">
            <v>Abdulrahman MOHAMED ADAM</v>
          </cell>
          <cell r="D165" t="str">
            <v>LOG</v>
          </cell>
          <cell r="E165" t="str">
            <v>Watchman</v>
          </cell>
          <cell r="F165" t="str">
            <v>A4</v>
          </cell>
          <cell r="G165" t="str">
            <v>A4</v>
          </cell>
          <cell r="H165" t="str">
            <v>EF0162</v>
          </cell>
          <cell r="I165">
            <v>24838</v>
          </cell>
          <cell r="J165" t="str">
            <v>39</v>
          </cell>
          <cell r="K165" t="str">
            <v>M</v>
          </cell>
          <cell r="L165" t="str">
            <v>Elfasher</v>
          </cell>
          <cell r="M165">
            <v>0</v>
          </cell>
          <cell r="Y165">
            <v>1692577</v>
          </cell>
        </row>
        <row r="166">
          <cell r="A166" t="str">
            <v>EF0163</v>
          </cell>
          <cell r="B166" t="str">
            <v>Active</v>
          </cell>
          <cell r="C166" t="str">
            <v>Mohamed ABOH MOHAMED</v>
          </cell>
          <cell r="D166" t="str">
            <v>FA</v>
          </cell>
          <cell r="E166" t="str">
            <v>Local Food Aid Monitor</v>
          </cell>
          <cell r="F166" t="str">
            <v>C4</v>
          </cell>
          <cell r="G166" t="str">
            <v>C1</v>
          </cell>
          <cell r="H166" t="str">
            <v>EF0163</v>
          </cell>
          <cell r="I166">
            <v>28126</v>
          </cell>
          <cell r="J166" t="str">
            <v>30</v>
          </cell>
          <cell r="K166" t="str">
            <v>M</v>
          </cell>
          <cell r="L166" t="str">
            <v>Shangiltoby Area</v>
          </cell>
          <cell r="M166">
            <v>0</v>
          </cell>
          <cell r="Y166">
            <v>1766666</v>
          </cell>
        </row>
        <row r="167">
          <cell r="A167" t="str">
            <v>EF0164</v>
          </cell>
          <cell r="B167" t="str">
            <v>Stopped</v>
          </cell>
          <cell r="C167" t="str">
            <v>Thuraya ABDULKARIM SHOGAR</v>
          </cell>
          <cell r="D167" t="str">
            <v>FA</v>
          </cell>
          <cell r="E167" t="str">
            <v>Cook</v>
          </cell>
          <cell r="F167" t="str">
            <v>A1</v>
          </cell>
          <cell r="G167" t="str">
            <v>A4</v>
          </cell>
          <cell r="H167" t="str">
            <v>EF0164</v>
          </cell>
          <cell r="J167">
            <v>0</v>
          </cell>
          <cell r="K167" t="str">
            <v>F</v>
          </cell>
          <cell r="L167" t="str">
            <v>Shangiltoby Area</v>
          </cell>
          <cell r="M167">
            <v>0</v>
          </cell>
        </row>
        <row r="168">
          <cell r="A168" t="str">
            <v>EF0165</v>
          </cell>
          <cell r="B168" t="str">
            <v>Active</v>
          </cell>
          <cell r="C168" t="str">
            <v>Abdulaziz ABAKAR MEDANI</v>
          </cell>
          <cell r="D168" t="str">
            <v>FA</v>
          </cell>
          <cell r="E168" t="str">
            <v>Local Food Aid Team Leader</v>
          </cell>
          <cell r="F168" t="str">
            <v>E4</v>
          </cell>
          <cell r="G168" t="str">
            <v>C4</v>
          </cell>
          <cell r="H168" t="str">
            <v>EF0165</v>
          </cell>
          <cell r="I168">
            <v>21916</v>
          </cell>
          <cell r="J168" t="str">
            <v>47</v>
          </cell>
          <cell r="K168" t="str">
            <v>F</v>
          </cell>
          <cell r="L168" t="str">
            <v>Shangiltoby Area</v>
          </cell>
          <cell r="M168">
            <v>0</v>
          </cell>
          <cell r="Y168">
            <v>1764312</v>
          </cell>
        </row>
        <row r="169">
          <cell r="A169" t="str">
            <v>EF0166</v>
          </cell>
          <cell r="B169" t="str">
            <v>Active</v>
          </cell>
          <cell r="C169" t="str">
            <v>Haviz MUSA ABAKER</v>
          </cell>
          <cell r="D169" t="str">
            <v>LOG</v>
          </cell>
          <cell r="E169" t="str">
            <v>Rehabilitation Assitant</v>
          </cell>
          <cell r="F169" t="str">
            <v>C4</v>
          </cell>
          <cell r="G169" t="str">
            <v>A1</v>
          </cell>
          <cell r="H169" t="str">
            <v>EF0166</v>
          </cell>
          <cell r="I169">
            <v>29587</v>
          </cell>
          <cell r="J169" t="str">
            <v>26</v>
          </cell>
          <cell r="K169" t="str">
            <v>M</v>
          </cell>
          <cell r="L169" t="str">
            <v>Shangiltoby Area</v>
          </cell>
          <cell r="M169">
            <v>0</v>
          </cell>
          <cell r="Y169">
            <v>1732619</v>
          </cell>
        </row>
        <row r="170">
          <cell r="A170" t="str">
            <v>EF0167</v>
          </cell>
          <cell r="B170" t="str">
            <v>Stopped</v>
          </cell>
          <cell r="C170" t="str">
            <v>Khalid AHMED ABDELMOUMI</v>
          </cell>
          <cell r="D170" t="str">
            <v>FA</v>
          </cell>
          <cell r="E170" t="str">
            <v>Watchman</v>
          </cell>
          <cell r="F170" t="str">
            <v>A1</v>
          </cell>
          <cell r="G170" t="str">
            <v>E4</v>
          </cell>
          <cell r="H170" t="str">
            <v>EF0167</v>
          </cell>
          <cell r="J170">
            <v>0</v>
          </cell>
          <cell r="K170" t="str">
            <v>M</v>
          </cell>
          <cell r="L170" t="str">
            <v>Shangiltoby Area</v>
          </cell>
          <cell r="M170">
            <v>0</v>
          </cell>
        </row>
        <row r="171">
          <cell r="A171" t="str">
            <v>EF0168</v>
          </cell>
          <cell r="B171" t="str">
            <v>Stopped</v>
          </cell>
          <cell r="C171" t="str">
            <v>Fatma AHMED MOHAMED</v>
          </cell>
          <cell r="D171" t="str">
            <v>FA</v>
          </cell>
          <cell r="E171" t="str">
            <v>Cleaner</v>
          </cell>
          <cell r="F171" t="str">
            <v>A1</v>
          </cell>
          <cell r="G171" t="str">
            <v>C4</v>
          </cell>
          <cell r="H171" t="str">
            <v>EF0168</v>
          </cell>
          <cell r="I171">
            <v>30682</v>
          </cell>
          <cell r="J171" t="str">
            <v>23</v>
          </cell>
          <cell r="K171" t="str">
            <v>F</v>
          </cell>
          <cell r="L171" t="str">
            <v>Shangiltoby Area</v>
          </cell>
          <cell r="M171">
            <v>0</v>
          </cell>
          <cell r="Y171">
            <v>1735586</v>
          </cell>
        </row>
        <row r="172">
          <cell r="A172" t="str">
            <v>EF0169</v>
          </cell>
          <cell r="B172" t="str">
            <v>Stopped</v>
          </cell>
          <cell r="C172" t="str">
            <v>Ahmed YOUSSIF ABDELMAJEED 2</v>
          </cell>
          <cell r="D172" t="str">
            <v>NUT</v>
          </cell>
          <cell r="E172" t="str">
            <v xml:space="preserve">TFC Supervisor </v>
          </cell>
          <cell r="F172" t="str">
            <v>F1</v>
          </cell>
          <cell r="G172" t="str">
            <v>A1</v>
          </cell>
          <cell r="H172" t="str">
            <v>EF0169</v>
          </cell>
          <cell r="I172">
            <v>28856</v>
          </cell>
          <cell r="J172" t="str">
            <v>28</v>
          </cell>
          <cell r="K172" t="str">
            <v>M</v>
          </cell>
          <cell r="L172" t="str">
            <v>Abushok Camp</v>
          </cell>
          <cell r="M172">
            <v>0</v>
          </cell>
          <cell r="Y172">
            <v>1735587</v>
          </cell>
        </row>
        <row r="173">
          <cell r="A173" t="str">
            <v>EF0170</v>
          </cell>
          <cell r="B173" t="str">
            <v>Active</v>
          </cell>
          <cell r="C173" t="str">
            <v>Omer AHMED MOHAMED</v>
          </cell>
          <cell r="D173" t="str">
            <v>LOG</v>
          </cell>
          <cell r="E173" t="str">
            <v>Watchman</v>
          </cell>
          <cell r="F173" t="str">
            <v>A4</v>
          </cell>
          <cell r="G173" t="str">
            <v>A1</v>
          </cell>
          <cell r="H173" t="str">
            <v>EF0170</v>
          </cell>
          <cell r="I173">
            <v>17899</v>
          </cell>
          <cell r="J173" t="str">
            <v>58</v>
          </cell>
          <cell r="K173" t="str">
            <v>M</v>
          </cell>
          <cell r="L173" t="str">
            <v>Abushok Camp</v>
          </cell>
          <cell r="M173">
            <v>0</v>
          </cell>
        </row>
        <row r="174">
          <cell r="A174" t="str">
            <v>EF0171</v>
          </cell>
          <cell r="B174" t="str">
            <v>Stopped</v>
          </cell>
          <cell r="C174" t="str">
            <v>Eltaieb OMER ADAM</v>
          </cell>
          <cell r="D174" t="str">
            <v>LOG</v>
          </cell>
          <cell r="E174" t="str">
            <v>Watchman</v>
          </cell>
          <cell r="F174" t="str">
            <v>A1</v>
          </cell>
          <cell r="G174" t="str">
            <v>F1</v>
          </cell>
          <cell r="H174" t="str">
            <v>EF0171</v>
          </cell>
          <cell r="J174">
            <v>0</v>
          </cell>
          <cell r="K174" t="str">
            <v>M</v>
          </cell>
          <cell r="L174" t="str">
            <v>Abushok Camp</v>
          </cell>
          <cell r="M174">
            <v>0</v>
          </cell>
          <cell r="Y174">
            <v>1693187</v>
          </cell>
        </row>
        <row r="175">
          <cell r="A175" t="str">
            <v>EF0172</v>
          </cell>
          <cell r="B175" t="str">
            <v>Active</v>
          </cell>
          <cell r="C175" t="str">
            <v>Seedeg ISHAG ZAKARIA</v>
          </cell>
          <cell r="D175" t="str">
            <v>NUTSURVEY</v>
          </cell>
          <cell r="E175" t="str">
            <v xml:space="preserve"> Team Leader</v>
          </cell>
          <cell r="F175" t="str">
            <v>D4</v>
          </cell>
          <cell r="G175" t="str">
            <v>A4</v>
          </cell>
          <cell r="H175" t="str">
            <v>EF0172</v>
          </cell>
          <cell r="I175">
            <v>24473</v>
          </cell>
          <cell r="J175" t="str">
            <v>40</v>
          </cell>
          <cell r="K175" t="str">
            <v>M</v>
          </cell>
          <cell r="L175" t="str">
            <v>Elfasher</v>
          </cell>
          <cell r="M175">
            <v>0</v>
          </cell>
          <cell r="Y175">
            <v>1775834</v>
          </cell>
        </row>
        <row r="176">
          <cell r="A176" t="str">
            <v>EF0173</v>
          </cell>
          <cell r="B176" t="str">
            <v>Stopped</v>
          </cell>
          <cell r="C176" t="str">
            <v>Saleh ABDELKASIM AHMED</v>
          </cell>
          <cell r="D176" t="str">
            <v>NUT</v>
          </cell>
          <cell r="E176" t="str">
            <v xml:space="preserve"> Team Leader</v>
          </cell>
          <cell r="F176" t="str">
            <v>C</v>
          </cell>
          <cell r="G176" t="str">
            <v>A1</v>
          </cell>
          <cell r="H176" t="str">
            <v>EF0173</v>
          </cell>
          <cell r="J176">
            <v>0</v>
          </cell>
          <cell r="K176" t="str">
            <v>M</v>
          </cell>
          <cell r="L176" t="str">
            <v>Elfasher</v>
          </cell>
          <cell r="M176">
            <v>0</v>
          </cell>
        </row>
        <row r="177">
          <cell r="A177" t="str">
            <v>EF0174</v>
          </cell>
          <cell r="B177" t="str">
            <v>Stopped</v>
          </cell>
          <cell r="C177" t="str">
            <v>Ali IBRAHIM DODAY</v>
          </cell>
          <cell r="D177" t="str">
            <v>NUT</v>
          </cell>
          <cell r="E177" t="str">
            <v>Nurse</v>
          </cell>
          <cell r="F177" t="str">
            <v>D1</v>
          </cell>
          <cell r="G177" t="str">
            <v>D4</v>
          </cell>
          <cell r="H177" t="str">
            <v>EF0174</v>
          </cell>
          <cell r="I177">
            <v>24108</v>
          </cell>
          <cell r="J177" t="str">
            <v>41</v>
          </cell>
          <cell r="K177" t="str">
            <v>M</v>
          </cell>
          <cell r="L177" t="str">
            <v>Elfasher</v>
          </cell>
          <cell r="M177">
            <v>0</v>
          </cell>
          <cell r="Y177">
            <v>1735518</v>
          </cell>
        </row>
        <row r="178">
          <cell r="A178" t="str">
            <v>EF0175</v>
          </cell>
          <cell r="B178" t="str">
            <v>Stopped</v>
          </cell>
          <cell r="C178" t="str">
            <v>Souleiman AZIN AHMED</v>
          </cell>
          <cell r="D178" t="str">
            <v>LOG</v>
          </cell>
          <cell r="E178" t="str">
            <v>Rehabilitation Assitant</v>
          </cell>
          <cell r="F178" t="str">
            <v>C1</v>
          </cell>
          <cell r="G178" t="str">
            <v>C</v>
          </cell>
          <cell r="H178" t="str">
            <v>EF0175</v>
          </cell>
          <cell r="I178">
            <v>23377</v>
          </cell>
          <cell r="J178" t="str">
            <v>43</v>
          </cell>
          <cell r="K178" t="str">
            <v>M</v>
          </cell>
          <cell r="L178" t="str">
            <v>Elfasher</v>
          </cell>
          <cell r="M178">
            <v>0</v>
          </cell>
          <cell r="Y178">
            <v>1692652</v>
          </cell>
        </row>
        <row r="179">
          <cell r="A179" t="str">
            <v>EF0176</v>
          </cell>
          <cell r="B179" t="str">
            <v>Active</v>
          </cell>
          <cell r="C179" t="str">
            <v>Raja AHMED IBRAHIM</v>
          </cell>
          <cell r="D179" t="str">
            <v>ADMIN</v>
          </cell>
          <cell r="E179" t="str">
            <v>Accountant</v>
          </cell>
          <cell r="F179" t="str">
            <v>E11</v>
          </cell>
          <cell r="G179" t="str">
            <v>D1</v>
          </cell>
          <cell r="H179" t="str">
            <v>EF0176</v>
          </cell>
          <cell r="I179">
            <v>26878</v>
          </cell>
          <cell r="J179" t="str">
            <v>33</v>
          </cell>
          <cell r="K179" t="str">
            <v>F</v>
          </cell>
          <cell r="L179" t="str">
            <v>Elfasher</v>
          </cell>
          <cell r="M179">
            <v>0</v>
          </cell>
          <cell r="Y179">
            <v>1508835</v>
          </cell>
        </row>
        <row r="180">
          <cell r="A180" t="str">
            <v>EF0177</v>
          </cell>
          <cell r="B180" t="str">
            <v>Stopped</v>
          </cell>
          <cell r="C180" t="str">
            <v>Mohamed EL MAHFOUZ</v>
          </cell>
          <cell r="D180" t="str">
            <v>LOG</v>
          </cell>
          <cell r="E180" t="str">
            <v>Storekeeper Assistant</v>
          </cell>
          <cell r="F180" t="str">
            <v>C</v>
          </cell>
          <cell r="G180" t="str">
            <v>C1</v>
          </cell>
          <cell r="H180" t="str">
            <v>EF0177</v>
          </cell>
          <cell r="I180">
            <v>28491</v>
          </cell>
          <cell r="J180" t="str">
            <v>29</v>
          </cell>
          <cell r="K180" t="str">
            <v>M</v>
          </cell>
          <cell r="L180" t="str">
            <v>Elfasher</v>
          </cell>
          <cell r="M180">
            <v>0</v>
          </cell>
          <cell r="Y180">
            <v>1693189</v>
          </cell>
        </row>
        <row r="181">
          <cell r="A181" t="str">
            <v>EF0178</v>
          </cell>
          <cell r="B181" t="str">
            <v>Active</v>
          </cell>
          <cell r="C181" t="str">
            <v>Faisal ZAKARIA HUSSEIN</v>
          </cell>
          <cell r="D181" t="str">
            <v>ADMIN</v>
          </cell>
          <cell r="E181" t="str">
            <v>Deputy Administrator</v>
          </cell>
          <cell r="F181" t="str">
            <v>G11</v>
          </cell>
          <cell r="G181" t="str">
            <v>E11</v>
          </cell>
          <cell r="H181" t="str">
            <v>EF0178</v>
          </cell>
          <cell r="I181">
            <v>25934</v>
          </cell>
          <cell r="J181" t="str">
            <v>36</v>
          </cell>
          <cell r="K181" t="str">
            <v>M</v>
          </cell>
          <cell r="L181" t="str">
            <v>Elfasher</v>
          </cell>
          <cell r="M181">
            <v>0</v>
          </cell>
          <cell r="Y181">
            <v>1693188</v>
          </cell>
        </row>
        <row r="182">
          <cell r="A182" t="str">
            <v>EF0179</v>
          </cell>
          <cell r="B182" t="str">
            <v>Stopped</v>
          </cell>
          <cell r="C182" t="str">
            <v>Ismail AHMED ABDALLAH</v>
          </cell>
          <cell r="D182" t="str">
            <v>NUT</v>
          </cell>
          <cell r="E182" t="str">
            <v xml:space="preserve">Registrar </v>
          </cell>
          <cell r="F182" t="str">
            <v>B</v>
          </cell>
          <cell r="G182" t="str">
            <v>C</v>
          </cell>
          <cell r="H182" t="str">
            <v>EF0179</v>
          </cell>
          <cell r="I182">
            <v>22282</v>
          </cell>
          <cell r="J182" t="str">
            <v>46</v>
          </cell>
          <cell r="K182" t="str">
            <v>M</v>
          </cell>
          <cell r="L182" t="str">
            <v>Elfasher</v>
          </cell>
          <cell r="M182">
            <v>0</v>
          </cell>
        </row>
        <row r="183">
          <cell r="A183" t="str">
            <v>EF0180</v>
          </cell>
          <cell r="B183" t="str">
            <v>Stopped</v>
          </cell>
          <cell r="C183" t="str">
            <v>Eldouma OSMAN SONY</v>
          </cell>
          <cell r="D183" t="str">
            <v>NUT</v>
          </cell>
          <cell r="E183" t="str">
            <v>Watchman</v>
          </cell>
          <cell r="F183" t="str">
            <v>A1</v>
          </cell>
          <cell r="G183" t="str">
            <v>G11</v>
          </cell>
          <cell r="H183" t="str">
            <v>EF0180</v>
          </cell>
          <cell r="I183">
            <v>21186</v>
          </cell>
          <cell r="J183" t="str">
            <v>49</v>
          </cell>
          <cell r="K183" t="str">
            <v>M</v>
          </cell>
          <cell r="L183" t="str">
            <v>Elsalam Camp</v>
          </cell>
          <cell r="M183">
            <v>0</v>
          </cell>
          <cell r="Y183">
            <v>1735525</v>
          </cell>
        </row>
        <row r="184">
          <cell r="A184" t="str">
            <v>EF0181</v>
          </cell>
          <cell r="B184" t="str">
            <v>Stopped</v>
          </cell>
          <cell r="C184" t="str">
            <v>Senian ABDELKARIM MOHAMED</v>
          </cell>
          <cell r="D184" t="str">
            <v>NUT</v>
          </cell>
          <cell r="E184" t="str">
            <v>Watchman</v>
          </cell>
          <cell r="F184" t="str">
            <v>A1</v>
          </cell>
          <cell r="G184" t="str">
            <v>B</v>
          </cell>
          <cell r="H184" t="str">
            <v>EF0181</v>
          </cell>
          <cell r="I184">
            <v>20821</v>
          </cell>
          <cell r="J184" t="str">
            <v>50</v>
          </cell>
          <cell r="K184" t="str">
            <v>M</v>
          </cell>
          <cell r="L184" t="str">
            <v>Elsalam Camp</v>
          </cell>
          <cell r="M184">
            <v>0</v>
          </cell>
          <cell r="Y184">
            <v>1735669</v>
          </cell>
        </row>
        <row r="185">
          <cell r="A185" t="str">
            <v>EF0182</v>
          </cell>
          <cell r="B185" t="str">
            <v>Stopped</v>
          </cell>
          <cell r="C185" t="str">
            <v>Adam BASHER Mustafa</v>
          </cell>
          <cell r="D185" t="str">
            <v>NUT</v>
          </cell>
          <cell r="E185" t="str">
            <v>Watchman</v>
          </cell>
          <cell r="F185" t="str">
            <v>A1</v>
          </cell>
          <cell r="G185" t="str">
            <v>A1</v>
          </cell>
          <cell r="H185" t="str">
            <v>EF0182</v>
          </cell>
          <cell r="I185">
            <v>21916</v>
          </cell>
          <cell r="J185" t="str">
            <v>47</v>
          </cell>
          <cell r="K185" t="str">
            <v>M</v>
          </cell>
          <cell r="L185" t="str">
            <v>Elsalam Camp</v>
          </cell>
          <cell r="M185">
            <v>0</v>
          </cell>
          <cell r="Y185">
            <v>1735585</v>
          </cell>
        </row>
        <row r="186">
          <cell r="A186" t="str">
            <v>EF0183</v>
          </cell>
          <cell r="B186" t="str">
            <v>Active</v>
          </cell>
          <cell r="C186" t="str">
            <v>Zainab YOUSSIF ABAKER</v>
          </cell>
          <cell r="D186" t="str">
            <v>NUT</v>
          </cell>
          <cell r="E186" t="str">
            <v xml:space="preserve">Phase Monitor </v>
          </cell>
          <cell r="F186" t="str">
            <v>B4</v>
          </cell>
          <cell r="G186" t="str">
            <v>A1</v>
          </cell>
          <cell r="H186" t="str">
            <v>EF0183</v>
          </cell>
          <cell r="I186">
            <v>27395</v>
          </cell>
          <cell r="J186" t="str">
            <v>32</v>
          </cell>
          <cell r="K186" t="str">
            <v>M</v>
          </cell>
          <cell r="L186" t="str">
            <v>Elfasher</v>
          </cell>
          <cell r="M186">
            <v>0</v>
          </cell>
          <cell r="Y186">
            <v>1716511</v>
          </cell>
        </row>
        <row r="187">
          <cell r="A187" t="str">
            <v>EF0184</v>
          </cell>
          <cell r="B187" t="str">
            <v>Active</v>
          </cell>
          <cell r="C187" t="str">
            <v>Khaled OSMAN ELTAHIR</v>
          </cell>
          <cell r="D187" t="str">
            <v>LOG</v>
          </cell>
          <cell r="E187" t="str">
            <v>Chiefwatchman</v>
          </cell>
          <cell r="F187" t="str">
            <v>B11</v>
          </cell>
          <cell r="G187" t="str">
            <v>A1</v>
          </cell>
          <cell r="H187" t="str">
            <v>EF0184</v>
          </cell>
          <cell r="I187">
            <v>29587</v>
          </cell>
          <cell r="J187" t="str">
            <v>26</v>
          </cell>
          <cell r="K187" t="str">
            <v>M</v>
          </cell>
          <cell r="L187" t="str">
            <v>Elfasher</v>
          </cell>
          <cell r="M187">
            <v>0</v>
          </cell>
        </row>
        <row r="188">
          <cell r="A188" t="str">
            <v>EF0185</v>
          </cell>
          <cell r="B188" t="str">
            <v>Stopped</v>
          </cell>
          <cell r="C188" t="str">
            <v>Souleiman ADAM MOHAMED</v>
          </cell>
          <cell r="D188" t="str">
            <v>NUT</v>
          </cell>
          <cell r="E188" t="str">
            <v>Watchman</v>
          </cell>
          <cell r="F188" t="str">
            <v>A1</v>
          </cell>
          <cell r="G188" t="str">
            <v>B4</v>
          </cell>
          <cell r="H188" t="str">
            <v>EF0185</v>
          </cell>
          <cell r="I188">
            <v>23743</v>
          </cell>
          <cell r="J188" t="str">
            <v>42</v>
          </cell>
          <cell r="K188" t="str">
            <v>M</v>
          </cell>
          <cell r="L188" t="str">
            <v>Abushok Camp</v>
          </cell>
          <cell r="M188">
            <v>0</v>
          </cell>
          <cell r="Y188">
            <v>1692520</v>
          </cell>
        </row>
        <row r="189">
          <cell r="A189" t="str">
            <v>EF0186</v>
          </cell>
          <cell r="B189" t="str">
            <v>Active</v>
          </cell>
          <cell r="C189" t="str">
            <v>Haroun ABDALLA ADAM</v>
          </cell>
          <cell r="D189" t="str">
            <v>LOG</v>
          </cell>
          <cell r="E189" t="str">
            <v>Watchman</v>
          </cell>
          <cell r="F189" t="str">
            <v>A11</v>
          </cell>
          <cell r="G189" t="str">
            <v>B11</v>
          </cell>
          <cell r="H189" t="str">
            <v>EF0186</v>
          </cell>
          <cell r="I189">
            <v>31048</v>
          </cell>
          <cell r="J189" t="str">
            <v>22</v>
          </cell>
          <cell r="K189" t="str">
            <v>M</v>
          </cell>
          <cell r="L189" t="str">
            <v>Elfasher</v>
          </cell>
          <cell r="M189">
            <v>0</v>
          </cell>
        </row>
        <row r="190">
          <cell r="A190" t="str">
            <v>EF0187</v>
          </cell>
          <cell r="B190" t="str">
            <v>Active</v>
          </cell>
          <cell r="C190" t="str">
            <v>Mokhtar MOHAMED MOKHTAR</v>
          </cell>
          <cell r="D190" t="str">
            <v>LOG</v>
          </cell>
          <cell r="E190" t="str">
            <v>Watchman</v>
          </cell>
          <cell r="F190" t="str">
            <v>A11</v>
          </cell>
          <cell r="G190" t="str">
            <v>A1</v>
          </cell>
          <cell r="H190" t="str">
            <v>EF0187</v>
          </cell>
          <cell r="I190">
            <v>18264</v>
          </cell>
          <cell r="J190" t="str">
            <v>57</v>
          </cell>
          <cell r="K190" t="str">
            <v>M</v>
          </cell>
          <cell r="L190" t="str">
            <v>Elfasher</v>
          </cell>
          <cell r="M190">
            <v>0</v>
          </cell>
          <cell r="Y190">
            <v>1692579</v>
          </cell>
          <cell r="AB190">
            <v>39103</v>
          </cell>
        </row>
        <row r="191">
          <cell r="A191" t="str">
            <v>EF0188</v>
          </cell>
          <cell r="B191" t="str">
            <v>Active</v>
          </cell>
          <cell r="C191" t="str">
            <v>Souleiman SALEH ALI</v>
          </cell>
          <cell r="D191" t="str">
            <v>LOG</v>
          </cell>
          <cell r="E191" t="str">
            <v>Watchman</v>
          </cell>
          <cell r="F191" t="str">
            <v>A11</v>
          </cell>
          <cell r="G191" t="str">
            <v>A11</v>
          </cell>
          <cell r="H191" t="str">
            <v>EF0188</v>
          </cell>
          <cell r="I191">
            <v>18994</v>
          </cell>
          <cell r="J191" t="str">
            <v>55</v>
          </cell>
          <cell r="K191" t="str">
            <v>M</v>
          </cell>
          <cell r="L191" t="str">
            <v>Elfasher</v>
          </cell>
          <cell r="M191">
            <v>0</v>
          </cell>
          <cell r="AB191">
            <v>39110</v>
          </cell>
        </row>
        <row r="192">
          <cell r="A192" t="str">
            <v>EF0189</v>
          </cell>
          <cell r="B192" t="str">
            <v>Active</v>
          </cell>
          <cell r="C192" t="str">
            <v>Hatim EL NAIM AHMED</v>
          </cell>
          <cell r="D192" t="str">
            <v>LOG</v>
          </cell>
          <cell r="E192" t="str">
            <v>Watchman</v>
          </cell>
          <cell r="F192" t="str">
            <v>A11</v>
          </cell>
          <cell r="G192" t="str">
            <v>A11</v>
          </cell>
          <cell r="H192" t="str">
            <v>EF0189</v>
          </cell>
          <cell r="I192">
            <v>29587</v>
          </cell>
          <cell r="J192" t="str">
            <v>26</v>
          </cell>
          <cell r="K192" t="str">
            <v>M</v>
          </cell>
          <cell r="L192" t="str">
            <v>Elfasher</v>
          </cell>
          <cell r="M192">
            <v>0</v>
          </cell>
          <cell r="Y192">
            <v>1778198</v>
          </cell>
        </row>
        <row r="193">
          <cell r="A193" t="str">
            <v>EF0190</v>
          </cell>
          <cell r="B193" t="str">
            <v>Active</v>
          </cell>
          <cell r="C193" t="str">
            <v>Ibrahim ABUBAKER HAHMED</v>
          </cell>
          <cell r="D193" t="str">
            <v>LOG</v>
          </cell>
          <cell r="E193" t="str">
            <v>Watchman</v>
          </cell>
          <cell r="F193" t="str">
            <v>A11</v>
          </cell>
          <cell r="G193" t="str">
            <v>A11</v>
          </cell>
          <cell r="H193" t="str">
            <v>EF0190</v>
          </cell>
          <cell r="I193">
            <v>29587</v>
          </cell>
          <cell r="J193" t="str">
            <v>26</v>
          </cell>
          <cell r="K193" t="str">
            <v>M</v>
          </cell>
          <cell r="L193" t="str">
            <v>Elfasher</v>
          </cell>
          <cell r="M193">
            <v>0</v>
          </cell>
          <cell r="AB193">
            <v>39110</v>
          </cell>
        </row>
        <row r="194">
          <cell r="A194" t="str">
            <v>EF0191</v>
          </cell>
          <cell r="B194" t="str">
            <v>Active</v>
          </cell>
          <cell r="C194" t="str">
            <v>Abo obeida ABUBEKER HAMID IBRAHIM</v>
          </cell>
          <cell r="D194" t="str">
            <v>LOG</v>
          </cell>
          <cell r="E194" t="str">
            <v>Watchman</v>
          </cell>
          <cell r="F194" t="str">
            <v>A11</v>
          </cell>
          <cell r="G194" t="str">
            <v>A11</v>
          </cell>
          <cell r="H194" t="str">
            <v>EF0191</v>
          </cell>
          <cell r="I194">
            <v>26665</v>
          </cell>
          <cell r="J194" t="str">
            <v>34</v>
          </cell>
          <cell r="K194" t="str">
            <v>M</v>
          </cell>
          <cell r="L194" t="str">
            <v>Elfasher</v>
          </cell>
          <cell r="M194">
            <v>0</v>
          </cell>
        </row>
        <row r="195">
          <cell r="A195" t="str">
            <v>EF0192</v>
          </cell>
          <cell r="B195" t="str">
            <v>Active</v>
          </cell>
          <cell r="C195" t="str">
            <v>Elhadi ABDALLA MOHAMED</v>
          </cell>
          <cell r="D195" t="str">
            <v>NUT</v>
          </cell>
          <cell r="E195" t="str">
            <v>home Visitor</v>
          </cell>
          <cell r="F195" t="str">
            <v>B11</v>
          </cell>
          <cell r="G195" t="str">
            <v>A11</v>
          </cell>
          <cell r="H195" t="str">
            <v>EF0192</v>
          </cell>
          <cell r="I195">
            <v>28491</v>
          </cell>
          <cell r="J195" t="str">
            <v>29</v>
          </cell>
          <cell r="K195" t="str">
            <v>M</v>
          </cell>
          <cell r="L195" t="str">
            <v>Elfasher</v>
          </cell>
          <cell r="M195">
            <v>0</v>
          </cell>
          <cell r="Y195">
            <v>1735513</v>
          </cell>
        </row>
        <row r="196">
          <cell r="A196" t="str">
            <v>EF0193</v>
          </cell>
          <cell r="B196" t="str">
            <v>Stopped</v>
          </cell>
          <cell r="C196" t="str">
            <v>Ali OSMAN ALI</v>
          </cell>
          <cell r="D196" t="str">
            <v>LOG</v>
          </cell>
          <cell r="E196" t="str">
            <v>Driver</v>
          </cell>
          <cell r="F196" t="str">
            <v>C1</v>
          </cell>
          <cell r="G196" t="str">
            <v>A11</v>
          </cell>
          <cell r="H196" t="str">
            <v>EF0193</v>
          </cell>
          <cell r="I196">
            <v>30317</v>
          </cell>
          <cell r="J196" t="str">
            <v>24</v>
          </cell>
          <cell r="K196" t="str">
            <v>M</v>
          </cell>
          <cell r="L196" t="str">
            <v>Elfasher</v>
          </cell>
          <cell r="M196">
            <v>0</v>
          </cell>
          <cell r="Y196">
            <v>1732617</v>
          </cell>
        </row>
        <row r="197">
          <cell r="A197" t="str">
            <v>EF0194</v>
          </cell>
          <cell r="B197" t="str">
            <v>Active</v>
          </cell>
          <cell r="C197" t="str">
            <v>Abbas MOHAMED AHMED</v>
          </cell>
          <cell r="D197" t="str">
            <v>LOG</v>
          </cell>
          <cell r="E197" t="str">
            <v>Stock Manager</v>
          </cell>
          <cell r="F197" t="str">
            <v>E11</v>
          </cell>
          <cell r="G197" t="str">
            <v>B11</v>
          </cell>
          <cell r="H197" t="str">
            <v>EF0194</v>
          </cell>
          <cell r="I197">
            <v>25569</v>
          </cell>
          <cell r="J197" t="str">
            <v>37</v>
          </cell>
          <cell r="K197" t="str">
            <v>M</v>
          </cell>
          <cell r="L197" t="str">
            <v>Elfasher</v>
          </cell>
          <cell r="M197">
            <v>0</v>
          </cell>
          <cell r="Y197">
            <v>1768655</v>
          </cell>
        </row>
        <row r="198">
          <cell r="A198" t="str">
            <v>EF0195</v>
          </cell>
          <cell r="B198" t="str">
            <v>Active</v>
          </cell>
          <cell r="C198" t="str">
            <v>Abdallah YAGOUB ADAM</v>
          </cell>
          <cell r="D198" t="str">
            <v>FS</v>
          </cell>
          <cell r="E198" t="str">
            <v>Food security Surveillance officer</v>
          </cell>
          <cell r="F198" t="str">
            <v>D11</v>
          </cell>
          <cell r="G198" t="str">
            <v>C1</v>
          </cell>
          <cell r="H198" t="str">
            <v>EF0195</v>
          </cell>
          <cell r="I198">
            <v>27760</v>
          </cell>
          <cell r="J198" t="str">
            <v>31</v>
          </cell>
          <cell r="K198" t="str">
            <v>M</v>
          </cell>
          <cell r="L198" t="str">
            <v>Elfasher</v>
          </cell>
          <cell r="M198">
            <v>0</v>
          </cell>
          <cell r="Y198">
            <v>1692575</v>
          </cell>
        </row>
        <row r="199">
          <cell r="A199" t="str">
            <v>EF0196</v>
          </cell>
          <cell r="B199" t="str">
            <v>Stopped</v>
          </cell>
          <cell r="C199" t="str">
            <v>Bakheit MOHAMED RABEH</v>
          </cell>
          <cell r="D199" t="str">
            <v>FS</v>
          </cell>
          <cell r="E199" t="str">
            <v xml:space="preserve">Food security monitor </v>
          </cell>
          <cell r="F199" t="str">
            <v>C</v>
          </cell>
          <cell r="G199" t="str">
            <v>E11</v>
          </cell>
          <cell r="H199" t="str">
            <v>EF0196</v>
          </cell>
          <cell r="I199">
            <v>26299</v>
          </cell>
          <cell r="J199" t="str">
            <v>35</v>
          </cell>
          <cell r="K199" t="str">
            <v>M</v>
          </cell>
          <cell r="L199" t="str">
            <v>Elfasher</v>
          </cell>
          <cell r="M199">
            <v>0</v>
          </cell>
        </row>
        <row r="200">
          <cell r="A200" t="str">
            <v>EF0197</v>
          </cell>
          <cell r="B200" t="str">
            <v>Stopped</v>
          </cell>
          <cell r="C200" t="str">
            <v>Noura Omer  MOHAMED</v>
          </cell>
          <cell r="D200" t="str">
            <v>NUT</v>
          </cell>
          <cell r="E200" t="str">
            <v>Home Visitor</v>
          </cell>
          <cell r="F200" t="str">
            <v>B1</v>
          </cell>
          <cell r="G200" t="str">
            <v>D11</v>
          </cell>
          <cell r="H200" t="str">
            <v>EF0197</v>
          </cell>
          <cell r="I200">
            <v>29587</v>
          </cell>
          <cell r="J200" t="str">
            <v>26</v>
          </cell>
          <cell r="K200" t="str">
            <v>F</v>
          </cell>
          <cell r="L200" t="str">
            <v>Abushok Camp</v>
          </cell>
          <cell r="M200">
            <v>0</v>
          </cell>
          <cell r="Y200">
            <v>1735505</v>
          </cell>
        </row>
        <row r="201">
          <cell r="A201" t="str">
            <v>EF0198</v>
          </cell>
          <cell r="B201" t="str">
            <v>Stopped</v>
          </cell>
          <cell r="C201" t="str">
            <v>Sawakin ADAM YOUSSUF BAHAR</v>
          </cell>
          <cell r="D201" t="str">
            <v>NUT</v>
          </cell>
          <cell r="E201" t="str">
            <v>Home Visitor</v>
          </cell>
          <cell r="F201" t="str">
            <v>B1</v>
          </cell>
          <cell r="G201" t="str">
            <v>C</v>
          </cell>
          <cell r="H201" t="str">
            <v>EF0198</v>
          </cell>
          <cell r="I201">
            <v>27760</v>
          </cell>
          <cell r="J201" t="str">
            <v>31</v>
          </cell>
          <cell r="K201" t="str">
            <v>F</v>
          </cell>
          <cell r="L201" t="str">
            <v>Abushok Camp</v>
          </cell>
          <cell r="M201">
            <v>0</v>
          </cell>
          <cell r="Y201">
            <v>1735596</v>
          </cell>
        </row>
        <row r="202">
          <cell r="A202" t="str">
            <v>EF0199</v>
          </cell>
          <cell r="B202" t="str">
            <v>Stopped</v>
          </cell>
          <cell r="C202" t="str">
            <v>Haroun MUSSA IBRAHIM</v>
          </cell>
          <cell r="D202" t="str">
            <v>NUT</v>
          </cell>
          <cell r="E202" t="str">
            <v>Home Visitor</v>
          </cell>
          <cell r="F202" t="str">
            <v>B1</v>
          </cell>
          <cell r="G202" t="str">
            <v>B1</v>
          </cell>
          <cell r="H202" t="str">
            <v>EF0199</v>
          </cell>
          <cell r="I202">
            <v>25204</v>
          </cell>
          <cell r="J202" t="str">
            <v>38</v>
          </cell>
          <cell r="K202" t="str">
            <v>M</v>
          </cell>
          <cell r="L202" t="str">
            <v>Abushok Camp</v>
          </cell>
          <cell r="M202">
            <v>0</v>
          </cell>
          <cell r="Y202">
            <v>1735534</v>
          </cell>
        </row>
        <row r="203">
          <cell r="A203" t="str">
            <v>EF0200</v>
          </cell>
          <cell r="B203" t="str">
            <v>Stopped</v>
          </cell>
          <cell r="C203" t="str">
            <v>Eissa ADAM SULIMAN MOHAMED</v>
          </cell>
          <cell r="D203" t="str">
            <v>NUT</v>
          </cell>
          <cell r="E203" t="str">
            <v>Home Visitor</v>
          </cell>
          <cell r="F203" t="str">
            <v>B1</v>
          </cell>
          <cell r="G203" t="str">
            <v>B1</v>
          </cell>
          <cell r="H203" t="str">
            <v>EF0200</v>
          </cell>
          <cell r="I203">
            <v>24108</v>
          </cell>
          <cell r="J203" t="str">
            <v>41</v>
          </cell>
          <cell r="K203" t="str">
            <v>M</v>
          </cell>
          <cell r="L203" t="str">
            <v>Abushok Camp</v>
          </cell>
          <cell r="M203">
            <v>0</v>
          </cell>
          <cell r="Y203">
            <v>1735522</v>
          </cell>
        </row>
        <row r="204">
          <cell r="A204" t="str">
            <v>EF0201</v>
          </cell>
          <cell r="B204" t="str">
            <v>Stopped</v>
          </cell>
          <cell r="C204" t="str">
            <v>Halima MOHAMED ABDELLA</v>
          </cell>
          <cell r="D204" t="str">
            <v>NUT</v>
          </cell>
          <cell r="E204" t="str">
            <v>Home Visitor</v>
          </cell>
          <cell r="F204" t="str">
            <v>B1</v>
          </cell>
          <cell r="G204" t="str">
            <v>B1</v>
          </cell>
          <cell r="H204" t="str">
            <v>EF0201</v>
          </cell>
          <cell r="I204">
            <v>29952</v>
          </cell>
          <cell r="J204" t="str">
            <v>25</v>
          </cell>
          <cell r="K204" t="str">
            <v>F</v>
          </cell>
          <cell r="L204" t="str">
            <v>Abushok Camp</v>
          </cell>
          <cell r="M204">
            <v>0</v>
          </cell>
          <cell r="Y204">
            <v>1735528</v>
          </cell>
        </row>
        <row r="205">
          <cell r="A205" t="str">
            <v>EF0202</v>
          </cell>
          <cell r="B205" t="str">
            <v>Stopped</v>
          </cell>
          <cell r="C205" t="str">
            <v>Elsadig SABIT ELNOUR</v>
          </cell>
          <cell r="D205" t="str">
            <v>NUT</v>
          </cell>
          <cell r="E205" t="str">
            <v>Home Visitor</v>
          </cell>
          <cell r="F205" t="str">
            <v>B</v>
          </cell>
          <cell r="G205" t="str">
            <v>B1</v>
          </cell>
          <cell r="H205" t="str">
            <v>EF0202</v>
          </cell>
          <cell r="J205">
            <v>0</v>
          </cell>
          <cell r="K205" t="str">
            <v>M</v>
          </cell>
          <cell r="L205" t="str">
            <v>Elfasher</v>
          </cell>
          <cell r="M205">
            <v>0</v>
          </cell>
        </row>
        <row r="206">
          <cell r="A206" t="str">
            <v>EF0203</v>
          </cell>
          <cell r="B206" t="str">
            <v>Stopped</v>
          </cell>
          <cell r="C206" t="str">
            <v>Asha Ali ABDELRAHMAN MOHAMED</v>
          </cell>
          <cell r="D206" t="str">
            <v>NUT</v>
          </cell>
          <cell r="E206" t="str">
            <v>Home Visitor</v>
          </cell>
          <cell r="F206" t="str">
            <v>B1</v>
          </cell>
          <cell r="G206" t="str">
            <v>B1</v>
          </cell>
          <cell r="H206" t="str">
            <v>EF0203</v>
          </cell>
          <cell r="I206">
            <v>25204</v>
          </cell>
          <cell r="J206" t="str">
            <v>38</v>
          </cell>
          <cell r="K206" t="str">
            <v>F</v>
          </cell>
          <cell r="L206" t="str">
            <v>Abushok Camp</v>
          </cell>
          <cell r="M206">
            <v>0</v>
          </cell>
          <cell r="Y206">
            <v>1735693</v>
          </cell>
        </row>
        <row r="207">
          <cell r="A207" t="str">
            <v>EF0204</v>
          </cell>
          <cell r="B207" t="str">
            <v>Stopped</v>
          </cell>
          <cell r="C207" t="str">
            <v xml:space="preserve">Kholoud ABDERAHMAN ABDALLA </v>
          </cell>
          <cell r="D207" t="str">
            <v>NUT</v>
          </cell>
          <cell r="E207" t="str">
            <v>Home Visitor</v>
          </cell>
          <cell r="F207" t="str">
            <v>B1</v>
          </cell>
          <cell r="G207" t="str">
            <v>B</v>
          </cell>
          <cell r="H207" t="str">
            <v>EF0204</v>
          </cell>
          <cell r="I207">
            <v>29596</v>
          </cell>
          <cell r="J207" t="str">
            <v>26</v>
          </cell>
          <cell r="K207" t="str">
            <v>F</v>
          </cell>
          <cell r="L207" t="str">
            <v>Elfasher</v>
          </cell>
          <cell r="M207">
            <v>0</v>
          </cell>
          <cell r="Y207">
            <v>1735527</v>
          </cell>
        </row>
        <row r="208">
          <cell r="A208" t="str">
            <v>EF0205</v>
          </cell>
          <cell r="B208" t="str">
            <v>Active</v>
          </cell>
          <cell r="C208" t="str">
            <v>Motasim ARABI MOHAMEDO</v>
          </cell>
          <cell r="D208" t="str">
            <v>LOG</v>
          </cell>
          <cell r="E208" t="str">
            <v>Storekeeper Assistant</v>
          </cell>
          <cell r="F208" t="str">
            <v>D11</v>
          </cell>
          <cell r="G208" t="str">
            <v>B1</v>
          </cell>
          <cell r="H208" t="str">
            <v>EF0205</v>
          </cell>
          <cell r="I208">
            <v>29221</v>
          </cell>
          <cell r="J208" t="str">
            <v>27</v>
          </cell>
          <cell r="K208" t="str">
            <v>M</v>
          </cell>
          <cell r="L208" t="str">
            <v>Elfasher</v>
          </cell>
          <cell r="M208">
            <v>0</v>
          </cell>
          <cell r="Y208">
            <v>1692576</v>
          </cell>
        </row>
        <row r="209">
          <cell r="A209" t="str">
            <v>EF0206</v>
          </cell>
          <cell r="B209" t="str">
            <v>Active</v>
          </cell>
          <cell r="C209" t="str">
            <v>Mohamed ADAM MOHAMED</v>
          </cell>
          <cell r="D209" t="str">
            <v>FA</v>
          </cell>
          <cell r="E209" t="str">
            <v>Food Aid Monitor</v>
          </cell>
          <cell r="F209" t="str">
            <v>C11</v>
          </cell>
          <cell r="G209" t="str">
            <v>B1</v>
          </cell>
          <cell r="H209" t="str">
            <v>EF0206</v>
          </cell>
          <cell r="I209">
            <v>25569</v>
          </cell>
          <cell r="J209" t="str">
            <v>37</v>
          </cell>
          <cell r="K209" t="str">
            <v>M</v>
          </cell>
          <cell r="L209" t="str">
            <v>Elfasher</v>
          </cell>
          <cell r="M209">
            <v>0</v>
          </cell>
          <cell r="Y209">
            <v>1692580</v>
          </cell>
        </row>
        <row r="210">
          <cell r="A210" t="str">
            <v>EF0207</v>
          </cell>
          <cell r="B210" t="str">
            <v>Stopped</v>
          </cell>
          <cell r="C210" t="str">
            <v xml:space="preserve">Osman HUSSEIN ADAM </v>
          </cell>
          <cell r="D210" t="str">
            <v>FA</v>
          </cell>
          <cell r="E210" t="str">
            <v>Food Aid Monitor</v>
          </cell>
          <cell r="F210" t="str">
            <v>C</v>
          </cell>
          <cell r="G210" t="str">
            <v>D11</v>
          </cell>
          <cell r="H210" t="str">
            <v>EF0207</v>
          </cell>
          <cell r="J210">
            <v>0</v>
          </cell>
          <cell r="K210" t="str">
            <v>M</v>
          </cell>
          <cell r="L210" t="str">
            <v>Elfasher</v>
          </cell>
          <cell r="M210">
            <v>0</v>
          </cell>
          <cell r="Y210">
            <v>1692581</v>
          </cell>
        </row>
        <row r="211">
          <cell r="A211" t="str">
            <v>EF0208</v>
          </cell>
          <cell r="B211" t="str">
            <v>Stopped</v>
          </cell>
          <cell r="C211" t="str">
            <v xml:space="preserve">Adam ABAKER MOHAMED </v>
          </cell>
          <cell r="D211" t="str">
            <v>FA</v>
          </cell>
          <cell r="E211" t="str">
            <v>Food Aid Monitor</v>
          </cell>
          <cell r="F211" t="str">
            <v>C</v>
          </cell>
          <cell r="G211" t="str">
            <v>C11</v>
          </cell>
          <cell r="H211" t="str">
            <v>EF0208</v>
          </cell>
          <cell r="J211">
            <v>0</v>
          </cell>
          <cell r="K211" t="str">
            <v>M</v>
          </cell>
          <cell r="L211" t="str">
            <v>Elfasher</v>
          </cell>
          <cell r="M211">
            <v>0</v>
          </cell>
        </row>
        <row r="212">
          <cell r="A212" t="str">
            <v>EF0209</v>
          </cell>
          <cell r="B212" t="str">
            <v>Stopped</v>
          </cell>
          <cell r="C212" t="str">
            <v>Jamal ABDALLA ABAKER</v>
          </cell>
          <cell r="D212" t="str">
            <v>LOG</v>
          </cell>
          <cell r="E212" t="str">
            <v>Driver</v>
          </cell>
          <cell r="F212" t="str">
            <v>C1</v>
          </cell>
          <cell r="G212" t="str">
            <v>C</v>
          </cell>
          <cell r="H212" t="str">
            <v>EF0209</v>
          </cell>
          <cell r="I212">
            <v>26338</v>
          </cell>
          <cell r="J212" t="str">
            <v>35</v>
          </cell>
          <cell r="K212" t="str">
            <v>M</v>
          </cell>
          <cell r="L212" t="str">
            <v>Elfasher</v>
          </cell>
          <cell r="M212">
            <v>0</v>
          </cell>
          <cell r="Y212">
            <v>1735699</v>
          </cell>
        </row>
        <row r="213">
          <cell r="A213" t="str">
            <v>EF0210</v>
          </cell>
          <cell r="B213" t="str">
            <v>Active</v>
          </cell>
          <cell r="C213" t="str">
            <v>Mohamed ELTAIB MOHAMED ADAM</v>
          </cell>
          <cell r="D213" t="str">
            <v>FA</v>
          </cell>
          <cell r="E213" t="str">
            <v>Food Aid team Leader</v>
          </cell>
          <cell r="F213" t="str">
            <v>D11</v>
          </cell>
          <cell r="G213" t="str">
            <v>C</v>
          </cell>
          <cell r="H213" t="str">
            <v>EF0210</v>
          </cell>
          <cell r="I213">
            <v>27395</v>
          </cell>
          <cell r="J213" t="str">
            <v>32</v>
          </cell>
          <cell r="K213" t="str">
            <v>M</v>
          </cell>
          <cell r="L213" t="str">
            <v>Elfasher</v>
          </cell>
          <cell r="M213">
            <v>0</v>
          </cell>
          <cell r="Y213">
            <v>1735623</v>
          </cell>
        </row>
        <row r="214">
          <cell r="A214" t="str">
            <v>EF0211</v>
          </cell>
          <cell r="B214" t="str">
            <v>Stopped</v>
          </cell>
          <cell r="C214" t="str">
            <v>Seedeg YAHIA MOHAMED</v>
          </cell>
          <cell r="D214" t="str">
            <v>FA</v>
          </cell>
          <cell r="E214" t="str">
            <v>Food Aid Monitor</v>
          </cell>
          <cell r="F214" t="str">
            <v>C1</v>
          </cell>
          <cell r="G214" t="str">
            <v>C1</v>
          </cell>
          <cell r="H214" t="str">
            <v>EF0211</v>
          </cell>
          <cell r="I214">
            <v>25934</v>
          </cell>
          <cell r="J214" t="str">
            <v>36</v>
          </cell>
          <cell r="K214" t="str">
            <v>M</v>
          </cell>
          <cell r="L214" t="str">
            <v>Elfasher</v>
          </cell>
          <cell r="M214">
            <v>0</v>
          </cell>
          <cell r="Y214">
            <v>1728734</v>
          </cell>
        </row>
        <row r="215">
          <cell r="A215" t="str">
            <v>EF0212</v>
          </cell>
          <cell r="B215" t="str">
            <v>Active</v>
          </cell>
          <cell r="C215" t="str">
            <v>Ibrahim ADAM ABAKER</v>
          </cell>
          <cell r="D215" t="str">
            <v>FS</v>
          </cell>
          <cell r="E215" t="str">
            <v>Agricultural Technician</v>
          </cell>
          <cell r="F215" t="str">
            <v>D11</v>
          </cell>
          <cell r="G215" t="str">
            <v>D11</v>
          </cell>
          <cell r="H215" t="str">
            <v>EF0212</v>
          </cell>
          <cell r="I215">
            <v>24473</v>
          </cell>
          <cell r="J215" t="str">
            <v>40</v>
          </cell>
          <cell r="K215" t="str">
            <v>M</v>
          </cell>
          <cell r="L215" t="str">
            <v>Elfasher</v>
          </cell>
          <cell r="M215">
            <v>0</v>
          </cell>
          <cell r="Y215">
            <v>1735590</v>
          </cell>
          <cell r="AB215">
            <v>38727</v>
          </cell>
        </row>
        <row r="216">
          <cell r="A216" t="str">
            <v>EF0213</v>
          </cell>
          <cell r="B216" t="str">
            <v>Stopped</v>
          </cell>
          <cell r="C216" t="str">
            <v>Ahmed ELBAWI ADAM</v>
          </cell>
          <cell r="D216" t="str">
            <v>LOG</v>
          </cell>
          <cell r="E216" t="str">
            <v>Driver</v>
          </cell>
          <cell r="F216" t="str">
            <v>C</v>
          </cell>
          <cell r="G216" t="str">
            <v>C1</v>
          </cell>
          <cell r="H216" t="str">
            <v>EF0213</v>
          </cell>
          <cell r="J216">
            <v>0</v>
          </cell>
          <cell r="K216" t="str">
            <v>M</v>
          </cell>
          <cell r="L216" t="str">
            <v>Elfasher</v>
          </cell>
          <cell r="M216">
            <v>0</v>
          </cell>
        </row>
        <row r="217">
          <cell r="A217" t="str">
            <v>EF0214</v>
          </cell>
          <cell r="B217" t="str">
            <v>Active</v>
          </cell>
          <cell r="C217" t="str">
            <v>Abdelbasher OMER ALI</v>
          </cell>
          <cell r="D217" t="str">
            <v>NUT</v>
          </cell>
          <cell r="E217" t="str">
            <v>Watchman</v>
          </cell>
          <cell r="F217" t="str">
            <v>A4</v>
          </cell>
          <cell r="G217" t="str">
            <v>D11</v>
          </cell>
          <cell r="H217" t="str">
            <v>EF0214</v>
          </cell>
          <cell r="I217">
            <v>27760</v>
          </cell>
          <cell r="J217" t="str">
            <v>31</v>
          </cell>
          <cell r="K217" t="str">
            <v>M</v>
          </cell>
          <cell r="L217" t="str">
            <v>Abushok Camp</v>
          </cell>
          <cell r="M217">
            <v>0</v>
          </cell>
          <cell r="Y217">
            <v>16524175</v>
          </cell>
        </row>
        <row r="218">
          <cell r="A218" t="str">
            <v>EF0215</v>
          </cell>
          <cell r="B218" t="str">
            <v>Active</v>
          </cell>
          <cell r="C218" t="str">
            <v>Fawzia KHALIL ISHAG</v>
          </cell>
          <cell r="D218" t="str">
            <v>NUT</v>
          </cell>
          <cell r="E218" t="str">
            <v>Home Visitor</v>
          </cell>
          <cell r="F218" t="str">
            <v>B4</v>
          </cell>
          <cell r="G218" t="str">
            <v>C</v>
          </cell>
          <cell r="H218" t="str">
            <v>EF0215</v>
          </cell>
          <cell r="I218">
            <v>30317</v>
          </cell>
          <cell r="J218" t="str">
            <v>24</v>
          </cell>
          <cell r="K218" t="str">
            <v>F</v>
          </cell>
          <cell r="L218" t="str">
            <v>Elfasher</v>
          </cell>
          <cell r="M218">
            <v>0</v>
          </cell>
          <cell r="Y218">
            <v>1692790</v>
          </cell>
        </row>
        <row r="219">
          <cell r="A219" t="str">
            <v>EF0216</v>
          </cell>
          <cell r="B219" t="str">
            <v>Active</v>
          </cell>
          <cell r="C219" t="str">
            <v xml:space="preserve">Sulieman NOGARA ABDALLA </v>
          </cell>
          <cell r="D219" t="str">
            <v>LOG</v>
          </cell>
          <cell r="E219" t="str">
            <v>Storekeeper Assistant</v>
          </cell>
          <cell r="F219" t="str">
            <v>D11</v>
          </cell>
          <cell r="G219" t="str">
            <v>A4</v>
          </cell>
          <cell r="H219" t="str">
            <v>EF0216</v>
          </cell>
          <cell r="I219">
            <v>25569</v>
          </cell>
          <cell r="J219" t="str">
            <v>37</v>
          </cell>
          <cell r="K219" t="str">
            <v>M</v>
          </cell>
          <cell r="L219" t="str">
            <v>Elfasher</v>
          </cell>
          <cell r="M219">
            <v>0</v>
          </cell>
          <cell r="Y219">
            <v>1735667</v>
          </cell>
        </row>
        <row r="220">
          <cell r="A220" t="str">
            <v>EF0217</v>
          </cell>
          <cell r="B220" t="str">
            <v>Stopped</v>
          </cell>
          <cell r="C220" t="str">
            <v xml:space="preserve">Ahmed MUSSA BAKHAIT </v>
          </cell>
          <cell r="D220" t="str">
            <v>LOG</v>
          </cell>
          <cell r="E220" t="str">
            <v>Driver</v>
          </cell>
          <cell r="F220" t="str">
            <v>C1</v>
          </cell>
          <cell r="G220" t="str">
            <v>B4</v>
          </cell>
          <cell r="H220" t="str">
            <v>EF0217</v>
          </cell>
          <cell r="I220">
            <v>21916</v>
          </cell>
          <cell r="J220" t="str">
            <v>47</v>
          </cell>
          <cell r="K220" t="str">
            <v>M</v>
          </cell>
          <cell r="L220" t="str">
            <v>Elfasher</v>
          </cell>
          <cell r="M220">
            <v>0</v>
          </cell>
          <cell r="Y220">
            <v>1735646</v>
          </cell>
        </row>
        <row r="221">
          <cell r="A221" t="str">
            <v>EF0218</v>
          </cell>
          <cell r="B221" t="str">
            <v>Stopped</v>
          </cell>
          <cell r="C221" t="str">
            <v xml:space="preserve">Abubker IBRAHIM Hamad </v>
          </cell>
          <cell r="D221" t="str">
            <v>LOG</v>
          </cell>
          <cell r="E221" t="str">
            <v xml:space="preserve">Driver </v>
          </cell>
          <cell r="F221" t="str">
            <v>C</v>
          </cell>
          <cell r="G221" t="str">
            <v>D11</v>
          </cell>
          <cell r="H221" t="str">
            <v>EF0218</v>
          </cell>
          <cell r="I221">
            <v>24473</v>
          </cell>
          <cell r="J221" t="str">
            <v>40</v>
          </cell>
          <cell r="K221" t="str">
            <v>M</v>
          </cell>
          <cell r="L221" t="str">
            <v>Elfasher</v>
          </cell>
          <cell r="M221">
            <v>0</v>
          </cell>
          <cell r="Y221">
            <v>1735717</v>
          </cell>
        </row>
        <row r="222">
          <cell r="A222" t="str">
            <v>EF0219</v>
          </cell>
          <cell r="B222" t="str">
            <v>Stopped</v>
          </cell>
          <cell r="C222" t="str">
            <v xml:space="preserve">Seedig ABDURHMAN </v>
          </cell>
          <cell r="D222" t="str">
            <v>LOG</v>
          </cell>
          <cell r="E222" t="str">
            <v xml:space="preserve">Driver </v>
          </cell>
          <cell r="F222" t="str">
            <v>C</v>
          </cell>
          <cell r="G222" t="str">
            <v>C1</v>
          </cell>
          <cell r="H222" t="str">
            <v>EF0219</v>
          </cell>
          <cell r="I222">
            <v>22647</v>
          </cell>
          <cell r="J222" t="str">
            <v>45</v>
          </cell>
          <cell r="K222" t="str">
            <v>M</v>
          </cell>
          <cell r="L222" t="str">
            <v>Elfasher</v>
          </cell>
          <cell r="M222">
            <v>0</v>
          </cell>
        </row>
        <row r="223">
          <cell r="A223" t="str">
            <v>EF0220</v>
          </cell>
          <cell r="B223" t="str">
            <v>Stopped</v>
          </cell>
          <cell r="C223" t="str">
            <v xml:space="preserve">Amna SALIH ADAM </v>
          </cell>
          <cell r="D223" t="str">
            <v>NUT</v>
          </cell>
          <cell r="E223" t="str">
            <v xml:space="preserve">Phase Monitor </v>
          </cell>
          <cell r="F223" t="str">
            <v>B</v>
          </cell>
          <cell r="G223" t="str">
            <v>C</v>
          </cell>
          <cell r="H223" t="str">
            <v>EF0220</v>
          </cell>
          <cell r="I223">
            <v>26665</v>
          </cell>
          <cell r="J223" t="str">
            <v>34</v>
          </cell>
          <cell r="K223" t="str">
            <v>F</v>
          </cell>
          <cell r="L223" t="str">
            <v>Elfasher</v>
          </cell>
          <cell r="M223">
            <v>0</v>
          </cell>
          <cell r="Y223">
            <v>1737024</v>
          </cell>
        </row>
        <row r="224">
          <cell r="A224" t="str">
            <v>EF0223</v>
          </cell>
          <cell r="B224" t="str">
            <v>Stopped</v>
          </cell>
          <cell r="C224" t="str">
            <v xml:space="preserve">Nizar HAMDAN AL MAHDI </v>
          </cell>
          <cell r="D224" t="str">
            <v>FS</v>
          </cell>
          <cell r="E224" t="str">
            <v>Data Entry Manager</v>
          </cell>
          <cell r="F224" t="str">
            <v>C</v>
          </cell>
          <cell r="G224" t="str">
            <v>C</v>
          </cell>
          <cell r="H224" t="str">
            <v>EF0223</v>
          </cell>
          <cell r="J224">
            <v>0</v>
          </cell>
          <cell r="K224" t="str">
            <v>M</v>
          </cell>
          <cell r="L224" t="str">
            <v>Elfasher</v>
          </cell>
          <cell r="M224">
            <v>0</v>
          </cell>
        </row>
        <row r="225">
          <cell r="A225" t="str">
            <v>EF0224</v>
          </cell>
          <cell r="B225" t="str">
            <v>Stopped</v>
          </cell>
          <cell r="C225" t="str">
            <v xml:space="preserve">Adam AHMED IBRAHIM </v>
          </cell>
          <cell r="D225" t="str">
            <v>FS</v>
          </cell>
          <cell r="E225" t="str">
            <v xml:space="preserve">Food security monitor </v>
          </cell>
          <cell r="F225" t="str">
            <v>C</v>
          </cell>
          <cell r="G225" t="str">
            <v>B</v>
          </cell>
          <cell r="H225" t="str">
            <v>EF0224</v>
          </cell>
          <cell r="I225">
            <v>28856</v>
          </cell>
          <cell r="J225" t="str">
            <v>28</v>
          </cell>
          <cell r="K225" t="str">
            <v>M</v>
          </cell>
          <cell r="L225" t="str">
            <v>Elfasher</v>
          </cell>
          <cell r="M225">
            <v>0</v>
          </cell>
        </row>
        <row r="226">
          <cell r="A226" t="str">
            <v>EF0225</v>
          </cell>
          <cell r="B226" t="str">
            <v>Stopped</v>
          </cell>
          <cell r="C226" t="str">
            <v>Eltajani FUDEL MUSTAFA</v>
          </cell>
          <cell r="D226" t="str">
            <v>FS</v>
          </cell>
          <cell r="E226" t="str">
            <v>Data Entry Manager</v>
          </cell>
          <cell r="F226" t="str">
            <v>C</v>
          </cell>
          <cell r="G226" t="str">
            <v>C</v>
          </cell>
          <cell r="H226" t="str">
            <v>EF0225</v>
          </cell>
          <cell r="J226">
            <v>0</v>
          </cell>
          <cell r="K226" t="str">
            <v>M</v>
          </cell>
          <cell r="L226" t="str">
            <v>Elfasher</v>
          </cell>
          <cell r="M226">
            <v>0</v>
          </cell>
        </row>
        <row r="227">
          <cell r="A227" t="str">
            <v>EF0226</v>
          </cell>
          <cell r="B227" t="str">
            <v>Active</v>
          </cell>
          <cell r="C227" t="str">
            <v xml:space="preserve">Ibrahim SULIEMAN </v>
          </cell>
          <cell r="D227" t="str">
            <v>LOG</v>
          </cell>
          <cell r="E227" t="str">
            <v>Watchman</v>
          </cell>
          <cell r="F227" t="str">
            <v>A11</v>
          </cell>
          <cell r="G227" t="str">
            <v>C</v>
          </cell>
          <cell r="H227" t="str">
            <v>EF0226</v>
          </cell>
          <cell r="I227">
            <v>24108</v>
          </cell>
          <cell r="J227" t="str">
            <v>41</v>
          </cell>
          <cell r="K227" t="str">
            <v>M</v>
          </cell>
          <cell r="L227" t="str">
            <v>Elfasher</v>
          </cell>
          <cell r="M227">
            <v>0</v>
          </cell>
        </row>
        <row r="228">
          <cell r="A228" t="str">
            <v>EF0227</v>
          </cell>
          <cell r="B228" t="str">
            <v>Active</v>
          </cell>
          <cell r="C228" t="str">
            <v xml:space="preserve">Hassan ABDUHADI ALI </v>
          </cell>
          <cell r="D228" t="str">
            <v>LOG</v>
          </cell>
          <cell r="E228" t="str">
            <v>Watchman</v>
          </cell>
          <cell r="F228" t="str">
            <v>A11</v>
          </cell>
          <cell r="G228" t="str">
            <v>C</v>
          </cell>
          <cell r="H228" t="str">
            <v>EF0227</v>
          </cell>
          <cell r="I228">
            <v>25750</v>
          </cell>
          <cell r="J228" t="str">
            <v>36</v>
          </cell>
          <cell r="K228" t="str">
            <v>M</v>
          </cell>
          <cell r="L228" t="str">
            <v>Elfasher</v>
          </cell>
          <cell r="M228">
            <v>0</v>
          </cell>
          <cell r="AB228" t="str">
            <v>18/09/2006</v>
          </cell>
        </row>
        <row r="229">
          <cell r="A229" t="str">
            <v>EF0228</v>
          </cell>
          <cell r="B229" t="str">
            <v>Active</v>
          </cell>
          <cell r="C229" t="str">
            <v>Hassan ABDALLAH Arja</v>
          </cell>
          <cell r="D229" t="str">
            <v>LOG</v>
          </cell>
          <cell r="E229" t="str">
            <v>Watchman</v>
          </cell>
          <cell r="F229" t="str">
            <v>A11</v>
          </cell>
          <cell r="G229" t="str">
            <v>A11</v>
          </cell>
          <cell r="H229" t="str">
            <v>EF0228</v>
          </cell>
          <cell r="I229">
            <v>20124</v>
          </cell>
          <cell r="J229" t="str">
            <v>52</v>
          </cell>
          <cell r="K229" t="str">
            <v>M</v>
          </cell>
          <cell r="L229" t="str">
            <v>Elfasher</v>
          </cell>
          <cell r="M229">
            <v>0</v>
          </cell>
        </row>
        <row r="230">
          <cell r="A230" t="str">
            <v>EF0229</v>
          </cell>
          <cell r="B230" t="str">
            <v>Active</v>
          </cell>
          <cell r="C230" t="str">
            <v>Sameer Hamed SHOGAR</v>
          </cell>
          <cell r="D230" t="str">
            <v>LOG</v>
          </cell>
          <cell r="E230" t="str">
            <v>Watchman</v>
          </cell>
          <cell r="F230" t="str">
            <v>A11</v>
          </cell>
          <cell r="G230" t="str">
            <v>A11</v>
          </cell>
          <cell r="H230" t="str">
            <v>EF0229</v>
          </cell>
          <cell r="I230">
            <v>27044</v>
          </cell>
          <cell r="J230" t="str">
            <v>33</v>
          </cell>
          <cell r="K230" t="str">
            <v>M</v>
          </cell>
          <cell r="L230" t="str">
            <v>Elfasher</v>
          </cell>
          <cell r="M230">
            <v>0</v>
          </cell>
        </row>
        <row r="231">
          <cell r="A231" t="str">
            <v>EF0230</v>
          </cell>
          <cell r="B231" t="str">
            <v>Active</v>
          </cell>
          <cell r="C231" t="str">
            <v xml:space="preserve">Elnizeer SAAD ELNOUR </v>
          </cell>
          <cell r="D231" t="str">
            <v>LOG</v>
          </cell>
          <cell r="E231" t="str">
            <v>Watchman</v>
          </cell>
          <cell r="F231" t="str">
            <v>A11</v>
          </cell>
          <cell r="G231" t="str">
            <v>A11</v>
          </cell>
          <cell r="H231" t="str">
            <v>EF0230</v>
          </cell>
          <cell r="I231">
            <v>28856</v>
          </cell>
          <cell r="J231" t="str">
            <v>28</v>
          </cell>
          <cell r="K231" t="str">
            <v>M</v>
          </cell>
          <cell r="L231" t="str">
            <v>Elfasher</v>
          </cell>
          <cell r="M231">
            <v>0</v>
          </cell>
        </row>
        <row r="232">
          <cell r="A232" t="str">
            <v>EF0231</v>
          </cell>
          <cell r="B232" t="str">
            <v>Active</v>
          </cell>
          <cell r="C232" t="str">
            <v>Ibrahim Yousif Mohamed</v>
          </cell>
          <cell r="D232" t="str">
            <v>LOG</v>
          </cell>
          <cell r="E232" t="str">
            <v>Watchman</v>
          </cell>
          <cell r="F232" t="str">
            <v>A11</v>
          </cell>
          <cell r="G232" t="str">
            <v>A11</v>
          </cell>
          <cell r="H232" t="str">
            <v>EF0231</v>
          </cell>
          <cell r="I232">
            <v>24610</v>
          </cell>
          <cell r="J232" t="str">
            <v>40</v>
          </cell>
          <cell r="K232" t="str">
            <v>M</v>
          </cell>
          <cell r="L232" t="str">
            <v>Elfasher</v>
          </cell>
          <cell r="M232">
            <v>0</v>
          </cell>
        </row>
        <row r="233">
          <cell r="A233" t="str">
            <v>EF0232</v>
          </cell>
          <cell r="B233" t="str">
            <v>Active</v>
          </cell>
          <cell r="C233" t="str">
            <v xml:space="preserve">Abdalla SALEH ABAKER </v>
          </cell>
          <cell r="D233" t="str">
            <v>LOG</v>
          </cell>
          <cell r="E233" t="str">
            <v>Watchman</v>
          </cell>
          <cell r="F233" t="str">
            <v>A11</v>
          </cell>
          <cell r="G233" t="str">
            <v>A11</v>
          </cell>
          <cell r="H233" t="str">
            <v>EF0232</v>
          </cell>
          <cell r="I233">
            <v>31027</v>
          </cell>
          <cell r="J233" t="str">
            <v>22</v>
          </cell>
          <cell r="K233" t="str">
            <v>M</v>
          </cell>
          <cell r="L233" t="str">
            <v>Elfasher</v>
          </cell>
          <cell r="M233">
            <v>0</v>
          </cell>
        </row>
        <row r="234">
          <cell r="A234" t="str">
            <v>EF0233</v>
          </cell>
          <cell r="B234" t="str">
            <v>Stopped</v>
          </cell>
          <cell r="C234" t="str">
            <v xml:space="preserve">Nur Eldeein Kasham </v>
          </cell>
          <cell r="D234" t="str">
            <v>LOG</v>
          </cell>
          <cell r="E234" t="str">
            <v>Purchaser Assistant</v>
          </cell>
          <cell r="F234" t="str">
            <v>D</v>
          </cell>
          <cell r="G234" t="str">
            <v>A11</v>
          </cell>
          <cell r="H234" t="str">
            <v>EF0233</v>
          </cell>
          <cell r="I234">
            <v>27030</v>
          </cell>
          <cell r="J234" t="str">
            <v>33</v>
          </cell>
          <cell r="K234" t="str">
            <v>M</v>
          </cell>
          <cell r="L234" t="str">
            <v>Elfasher</v>
          </cell>
          <cell r="M234">
            <v>0</v>
          </cell>
          <cell r="Y234">
            <v>1767373</v>
          </cell>
        </row>
        <row r="235">
          <cell r="A235" t="str">
            <v>EF0234</v>
          </cell>
          <cell r="B235" t="str">
            <v xml:space="preserve">Active </v>
          </cell>
          <cell r="C235" t="str">
            <v xml:space="preserve">Yousif ABDULLMULA  AHMED </v>
          </cell>
          <cell r="D235" t="str">
            <v>WS</v>
          </cell>
          <cell r="E235" t="str">
            <v>Watsan Assitant Manager</v>
          </cell>
          <cell r="F235" t="str">
            <v>G11</v>
          </cell>
          <cell r="G235" t="str">
            <v>A11</v>
          </cell>
          <cell r="H235" t="str">
            <v>EF0234</v>
          </cell>
          <cell r="I235">
            <v>28129</v>
          </cell>
          <cell r="J235" t="str">
            <v>30</v>
          </cell>
          <cell r="K235" t="str">
            <v>M</v>
          </cell>
          <cell r="L235" t="str">
            <v>Elfasher</v>
          </cell>
          <cell r="M235">
            <v>0</v>
          </cell>
          <cell r="Y235">
            <v>1735577</v>
          </cell>
        </row>
        <row r="236">
          <cell r="A236" t="str">
            <v>EF0235</v>
          </cell>
          <cell r="B236" t="str">
            <v>Stopped</v>
          </cell>
          <cell r="C236" t="str">
            <v xml:space="preserve">Sakeena ADAM IBRAHIM </v>
          </cell>
          <cell r="D236" t="str">
            <v>WS</v>
          </cell>
          <cell r="E236" t="str">
            <v>Community Animator</v>
          </cell>
          <cell r="F236" t="str">
            <v>D1</v>
          </cell>
          <cell r="G236" t="str">
            <v>D</v>
          </cell>
          <cell r="H236" t="str">
            <v>EF0235</v>
          </cell>
          <cell r="I236">
            <v>28126</v>
          </cell>
          <cell r="J236" t="str">
            <v>30</v>
          </cell>
          <cell r="K236" t="str">
            <v>F</v>
          </cell>
          <cell r="L236" t="str">
            <v>Elfasher</v>
          </cell>
          <cell r="M236">
            <v>0</v>
          </cell>
          <cell r="Y236">
            <v>1735638</v>
          </cell>
        </row>
        <row r="237">
          <cell r="A237" t="str">
            <v>EF0236</v>
          </cell>
          <cell r="B237" t="str">
            <v>Stopped</v>
          </cell>
          <cell r="C237" t="str">
            <v xml:space="preserve">Abubaker ABDULSHAFI </v>
          </cell>
          <cell r="D237" t="str">
            <v>WS</v>
          </cell>
          <cell r="E237" t="str">
            <v>Community Approach Supervisor</v>
          </cell>
          <cell r="F237" t="str">
            <v>E1</v>
          </cell>
          <cell r="G237" t="str">
            <v>G11</v>
          </cell>
          <cell r="H237" t="str">
            <v>EF0236</v>
          </cell>
          <cell r="I237">
            <v>24838</v>
          </cell>
          <cell r="J237" t="str">
            <v>39</v>
          </cell>
          <cell r="K237" t="str">
            <v>M</v>
          </cell>
          <cell r="L237" t="str">
            <v>Elfasher</v>
          </cell>
          <cell r="M237">
            <v>0</v>
          </cell>
          <cell r="Y237">
            <v>1735625</v>
          </cell>
        </row>
        <row r="238">
          <cell r="A238" t="str">
            <v>EF0237</v>
          </cell>
          <cell r="B238" t="str">
            <v>Stopped</v>
          </cell>
          <cell r="C238" t="str">
            <v xml:space="preserve">Murshid OSMAN MOHAMED </v>
          </cell>
          <cell r="D238" t="str">
            <v>WS</v>
          </cell>
          <cell r="E238" t="str">
            <v>Community Animator</v>
          </cell>
          <cell r="F238" t="str">
            <v>D1</v>
          </cell>
          <cell r="G238" t="str">
            <v>D1</v>
          </cell>
          <cell r="H238" t="str">
            <v>EF0237</v>
          </cell>
          <cell r="I238">
            <v>29587</v>
          </cell>
          <cell r="J238" t="str">
            <v>26</v>
          </cell>
          <cell r="K238" t="str">
            <v>M</v>
          </cell>
          <cell r="L238" t="str">
            <v>Elfasher</v>
          </cell>
          <cell r="M238">
            <v>0</v>
          </cell>
          <cell r="Y238">
            <v>1735580</v>
          </cell>
        </row>
        <row r="239">
          <cell r="A239" t="str">
            <v>EF0238</v>
          </cell>
          <cell r="B239" t="str">
            <v>Stopped</v>
          </cell>
          <cell r="C239" t="str">
            <v xml:space="preserve">Ahmed ISMAIL ABDULRHMAN </v>
          </cell>
          <cell r="D239" t="str">
            <v>WS</v>
          </cell>
          <cell r="E239" t="str">
            <v>Community Animator</v>
          </cell>
          <cell r="F239" t="str">
            <v>D1</v>
          </cell>
          <cell r="G239" t="str">
            <v>E1</v>
          </cell>
          <cell r="H239" t="str">
            <v>EF0238</v>
          </cell>
          <cell r="I239">
            <v>28495</v>
          </cell>
          <cell r="J239" t="str">
            <v>29</v>
          </cell>
          <cell r="K239" t="str">
            <v>M</v>
          </cell>
          <cell r="L239" t="str">
            <v>Elfasher</v>
          </cell>
          <cell r="M239">
            <v>0</v>
          </cell>
          <cell r="Y239">
            <v>1735919</v>
          </cell>
        </row>
        <row r="240">
          <cell r="A240" t="str">
            <v>EF0239</v>
          </cell>
          <cell r="B240" t="str">
            <v xml:space="preserve">Active </v>
          </cell>
          <cell r="C240" t="str">
            <v xml:space="preserve">Elys ADAM AHMED </v>
          </cell>
          <cell r="D240" t="str">
            <v>LOG</v>
          </cell>
          <cell r="E240" t="str">
            <v>Watchman</v>
          </cell>
          <cell r="F240" t="str">
            <v>A11</v>
          </cell>
          <cell r="G240" t="str">
            <v>D1</v>
          </cell>
          <cell r="H240" t="str">
            <v>EF0239</v>
          </cell>
          <cell r="I240">
            <v>24838</v>
          </cell>
          <cell r="J240" t="str">
            <v>39</v>
          </cell>
          <cell r="K240" t="str">
            <v>M</v>
          </cell>
          <cell r="L240" t="str">
            <v>Korma</v>
          </cell>
          <cell r="M240">
            <v>0</v>
          </cell>
          <cell r="Y240">
            <v>1767281</v>
          </cell>
        </row>
        <row r="241">
          <cell r="A241" t="str">
            <v>EF0240</v>
          </cell>
          <cell r="B241" t="str">
            <v xml:space="preserve">Active </v>
          </cell>
          <cell r="C241" t="str">
            <v>Mohamed ABAKER Ahmed</v>
          </cell>
          <cell r="D241" t="str">
            <v>LOG</v>
          </cell>
          <cell r="E241" t="str">
            <v>Watchman</v>
          </cell>
          <cell r="F241" t="str">
            <v>A11</v>
          </cell>
          <cell r="G241" t="str">
            <v>D1</v>
          </cell>
          <cell r="H241" t="str">
            <v>EF0240</v>
          </cell>
          <cell r="I241">
            <v>25569</v>
          </cell>
          <cell r="J241" t="str">
            <v>37</v>
          </cell>
          <cell r="K241" t="str">
            <v>M</v>
          </cell>
          <cell r="L241" t="str">
            <v>Korma</v>
          </cell>
          <cell r="M241">
            <v>0</v>
          </cell>
          <cell r="Y241">
            <v>1767280</v>
          </cell>
        </row>
        <row r="242">
          <cell r="A242" t="str">
            <v>EF0241</v>
          </cell>
          <cell r="B242" t="str">
            <v>Active</v>
          </cell>
          <cell r="C242" t="str">
            <v>Eldouma EISSA Abdelmountaleb</v>
          </cell>
          <cell r="D242" t="str">
            <v>LOG</v>
          </cell>
          <cell r="E242" t="str">
            <v>Watchman</v>
          </cell>
          <cell r="F242" t="str">
            <v>A11</v>
          </cell>
          <cell r="G242" t="str">
            <v>A11</v>
          </cell>
          <cell r="H242" t="str">
            <v>EF0241</v>
          </cell>
          <cell r="I242">
            <v>20455</v>
          </cell>
          <cell r="J242" t="str">
            <v>51</v>
          </cell>
          <cell r="K242" t="str">
            <v>M</v>
          </cell>
          <cell r="L242" t="str">
            <v>Korma</v>
          </cell>
          <cell r="M242">
            <v>0</v>
          </cell>
          <cell r="Y242">
            <v>1766651</v>
          </cell>
        </row>
        <row r="243">
          <cell r="A243" t="str">
            <v>EF0242</v>
          </cell>
          <cell r="B243" t="str">
            <v>Stopped</v>
          </cell>
          <cell r="C243" t="str">
            <v xml:space="preserve">Mohmed ABAKER MOHAMED </v>
          </cell>
          <cell r="D243" t="str">
            <v>FA</v>
          </cell>
          <cell r="E243" t="str">
            <v xml:space="preserve">Food Distributor </v>
          </cell>
          <cell r="F243" t="str">
            <v>B1</v>
          </cell>
          <cell r="G243" t="str">
            <v>A11</v>
          </cell>
          <cell r="H243" t="str">
            <v>EF0242</v>
          </cell>
          <cell r="I243">
            <v>27030</v>
          </cell>
          <cell r="J243" t="str">
            <v>33</v>
          </cell>
          <cell r="K243" t="str">
            <v>M</v>
          </cell>
          <cell r="L243" t="str">
            <v>Korma</v>
          </cell>
          <cell r="M243">
            <v>0</v>
          </cell>
          <cell r="Y243">
            <v>1773910</v>
          </cell>
        </row>
        <row r="244">
          <cell r="A244" t="str">
            <v>EF0243</v>
          </cell>
          <cell r="B244" t="str">
            <v>Stopped</v>
          </cell>
          <cell r="C244" t="str">
            <v>Fatima ZAKARIA HASSAN</v>
          </cell>
          <cell r="D244" t="str">
            <v>LOG</v>
          </cell>
          <cell r="E244" t="str">
            <v>Cook</v>
          </cell>
          <cell r="F244" t="str">
            <v>A1</v>
          </cell>
          <cell r="G244" t="str">
            <v>A11</v>
          </cell>
          <cell r="H244" t="str">
            <v>EF0243</v>
          </cell>
          <cell r="I244">
            <v>28491</v>
          </cell>
          <cell r="J244" t="str">
            <v>29</v>
          </cell>
          <cell r="K244" t="str">
            <v>F</v>
          </cell>
          <cell r="L244" t="str">
            <v>Abushok Camp</v>
          </cell>
          <cell r="M244">
            <v>0</v>
          </cell>
        </row>
        <row r="245">
          <cell r="A245" t="str">
            <v>EF0244</v>
          </cell>
          <cell r="B245" t="str">
            <v>Stopped</v>
          </cell>
          <cell r="C245" t="str">
            <v xml:space="preserve">Asha IBRAHIM MOHAMED </v>
          </cell>
          <cell r="D245" t="str">
            <v>LOG</v>
          </cell>
          <cell r="E245" t="str">
            <v>Cleaner</v>
          </cell>
          <cell r="F245" t="str">
            <v>A1</v>
          </cell>
          <cell r="G245" t="str">
            <v>B1</v>
          </cell>
          <cell r="H245" t="str">
            <v>EF0244</v>
          </cell>
          <cell r="I245">
            <v>29221</v>
          </cell>
          <cell r="J245" t="str">
            <v>27</v>
          </cell>
          <cell r="K245" t="str">
            <v>F</v>
          </cell>
          <cell r="L245" t="str">
            <v>Korma</v>
          </cell>
          <cell r="M245">
            <v>0</v>
          </cell>
        </row>
        <row r="246">
          <cell r="A246" t="str">
            <v>EF0245</v>
          </cell>
          <cell r="B246" t="str">
            <v>Stopped</v>
          </cell>
          <cell r="C246" t="str">
            <v>Ali ABGOUP ABDEL</v>
          </cell>
          <cell r="D246" t="str">
            <v>LOG</v>
          </cell>
          <cell r="E246" t="str">
            <v>Watchman</v>
          </cell>
          <cell r="F246" t="str">
            <v>A1</v>
          </cell>
          <cell r="G246" t="str">
            <v>A1</v>
          </cell>
          <cell r="H246" t="str">
            <v>EF0245</v>
          </cell>
          <cell r="I246">
            <v>18264</v>
          </cell>
          <cell r="J246" t="str">
            <v>57</v>
          </cell>
          <cell r="K246" t="str">
            <v>M</v>
          </cell>
          <cell r="L246" t="str">
            <v>Korma</v>
          </cell>
          <cell r="M246">
            <v>0</v>
          </cell>
        </row>
        <row r="247">
          <cell r="A247" t="str">
            <v>EF0246</v>
          </cell>
          <cell r="B247" t="str">
            <v>Stopped</v>
          </cell>
          <cell r="C247" t="str">
            <v xml:space="preserve">Abud ALTOM ALI </v>
          </cell>
          <cell r="D247" t="str">
            <v>LOG</v>
          </cell>
          <cell r="E247" t="str">
            <v>Watchman</v>
          </cell>
          <cell r="F247" t="str">
            <v>A1</v>
          </cell>
          <cell r="G247" t="str">
            <v>A1</v>
          </cell>
          <cell r="H247" t="str">
            <v>EF0246</v>
          </cell>
          <cell r="I247">
            <v>24108</v>
          </cell>
          <cell r="J247" t="str">
            <v>41</v>
          </cell>
          <cell r="K247" t="str">
            <v>M</v>
          </cell>
          <cell r="L247" t="str">
            <v>Korma</v>
          </cell>
          <cell r="M247">
            <v>0</v>
          </cell>
        </row>
        <row r="248">
          <cell r="A248" t="str">
            <v>EF0247</v>
          </cell>
          <cell r="B248" t="str">
            <v>Stopped</v>
          </cell>
          <cell r="C248" t="str">
            <v xml:space="preserve">Mohamed OSMAN ADAM </v>
          </cell>
          <cell r="D248" t="str">
            <v>LOG</v>
          </cell>
          <cell r="E248" t="str">
            <v>Watchman</v>
          </cell>
          <cell r="F248" t="str">
            <v>A1</v>
          </cell>
          <cell r="G248" t="str">
            <v>A1</v>
          </cell>
          <cell r="H248" t="str">
            <v>EF0247</v>
          </cell>
          <cell r="I248">
            <v>23012</v>
          </cell>
          <cell r="J248" t="str">
            <v>44</v>
          </cell>
          <cell r="K248" t="str">
            <v>M</v>
          </cell>
          <cell r="L248" t="str">
            <v>Korma</v>
          </cell>
          <cell r="M248">
            <v>0</v>
          </cell>
        </row>
        <row r="249">
          <cell r="A249" t="str">
            <v>EF0248</v>
          </cell>
          <cell r="B249" t="str">
            <v>Stopped</v>
          </cell>
          <cell r="C249" t="str">
            <v xml:space="preserve">Abdalla ABDULJABER MOHAMED </v>
          </cell>
          <cell r="D249" t="str">
            <v>WS</v>
          </cell>
          <cell r="E249" t="str">
            <v>Mechanic</v>
          </cell>
          <cell r="F249" t="str">
            <v>D</v>
          </cell>
          <cell r="G249" t="str">
            <v>A1</v>
          </cell>
          <cell r="H249" t="str">
            <v>EF0248</v>
          </cell>
          <cell r="I249">
            <v>24108</v>
          </cell>
          <cell r="J249" t="str">
            <v>41</v>
          </cell>
          <cell r="K249" t="str">
            <v>M</v>
          </cell>
          <cell r="L249" t="str">
            <v>Elfasher</v>
          </cell>
          <cell r="M249">
            <v>0</v>
          </cell>
          <cell r="Y249">
            <v>1657691</v>
          </cell>
        </row>
        <row r="250">
          <cell r="A250" t="str">
            <v>EF0249</v>
          </cell>
          <cell r="B250" t="str">
            <v>Stopped</v>
          </cell>
          <cell r="C250" t="str">
            <v xml:space="preserve">Mubark  ABDULTIF ALSANOSY </v>
          </cell>
          <cell r="D250" t="str">
            <v>WS</v>
          </cell>
          <cell r="E250" t="str">
            <v xml:space="preserve">Driller Technican </v>
          </cell>
          <cell r="F250" t="str">
            <v>D</v>
          </cell>
          <cell r="G250" t="str">
            <v>A1</v>
          </cell>
          <cell r="H250" t="str">
            <v>EF0249</v>
          </cell>
          <cell r="I250">
            <v>28383</v>
          </cell>
          <cell r="J250" t="str">
            <v>29</v>
          </cell>
          <cell r="K250" t="str">
            <v>M</v>
          </cell>
          <cell r="L250" t="str">
            <v>Elfasher</v>
          </cell>
          <cell r="M250">
            <v>0</v>
          </cell>
          <cell r="Y250">
            <v>1735672</v>
          </cell>
        </row>
        <row r="251">
          <cell r="A251" t="str">
            <v>EF0250</v>
          </cell>
          <cell r="B251" t="str">
            <v>Stopped</v>
          </cell>
          <cell r="C251" t="str">
            <v xml:space="preserve">Mohamed ABEID ADAM </v>
          </cell>
          <cell r="D251" t="str">
            <v>WS</v>
          </cell>
          <cell r="E251" t="str">
            <v>Drilling Supervisor</v>
          </cell>
          <cell r="F251" t="str">
            <v>E</v>
          </cell>
          <cell r="G251" t="str">
            <v>D</v>
          </cell>
          <cell r="H251" t="str">
            <v>EF0250</v>
          </cell>
          <cell r="I251">
            <v>27760</v>
          </cell>
          <cell r="J251" t="str">
            <v>31</v>
          </cell>
          <cell r="K251" t="str">
            <v>M</v>
          </cell>
          <cell r="L251" t="str">
            <v>Elfasher</v>
          </cell>
          <cell r="M251">
            <v>0</v>
          </cell>
          <cell r="Y251">
            <v>1657691</v>
          </cell>
        </row>
        <row r="252">
          <cell r="A252" t="str">
            <v>EF0251</v>
          </cell>
          <cell r="B252" t="str">
            <v>Stopped</v>
          </cell>
          <cell r="C252" t="str">
            <v xml:space="preserve">Osam  MOHMED MANSOUR </v>
          </cell>
          <cell r="D252" t="str">
            <v>WS</v>
          </cell>
          <cell r="E252" t="str">
            <v xml:space="preserve">TECH Supervisor </v>
          </cell>
          <cell r="F252" t="str">
            <v>E</v>
          </cell>
          <cell r="G252" t="str">
            <v>D</v>
          </cell>
          <cell r="H252" t="str">
            <v>EF0251</v>
          </cell>
          <cell r="J252">
            <v>0</v>
          </cell>
          <cell r="K252" t="str">
            <v>M</v>
          </cell>
          <cell r="L252" t="str">
            <v>Elfasher</v>
          </cell>
          <cell r="M252">
            <v>0</v>
          </cell>
        </row>
        <row r="253">
          <cell r="A253" t="str">
            <v>EF0252</v>
          </cell>
          <cell r="B253" t="str">
            <v>Stopped</v>
          </cell>
          <cell r="C253" t="str">
            <v xml:space="preserve">Bababker ABDALLA ADAM </v>
          </cell>
          <cell r="D253" t="str">
            <v>WS</v>
          </cell>
          <cell r="E253" t="str">
            <v xml:space="preserve">Driller Technican </v>
          </cell>
          <cell r="F253" t="str">
            <v>D</v>
          </cell>
          <cell r="G253" t="str">
            <v>E</v>
          </cell>
          <cell r="H253" t="str">
            <v>EF0252</v>
          </cell>
          <cell r="J253">
            <v>0</v>
          </cell>
          <cell r="K253" t="str">
            <v>M</v>
          </cell>
          <cell r="L253" t="str">
            <v>Elfasher</v>
          </cell>
          <cell r="M253">
            <v>0</v>
          </cell>
          <cell r="Y253">
            <v>1735503</v>
          </cell>
        </row>
        <row r="254">
          <cell r="A254" t="str">
            <v>EF0253</v>
          </cell>
          <cell r="B254" t="str">
            <v>Stopped</v>
          </cell>
          <cell r="C254" t="str">
            <v xml:space="preserve">Bashair Omer R ALI </v>
          </cell>
          <cell r="D254" t="str">
            <v>WS</v>
          </cell>
          <cell r="E254" t="str">
            <v xml:space="preserve">Master Driller </v>
          </cell>
          <cell r="F254" t="str">
            <v>E</v>
          </cell>
          <cell r="G254" t="str">
            <v>E</v>
          </cell>
          <cell r="H254" t="str">
            <v>EF0253</v>
          </cell>
          <cell r="J254">
            <v>0</v>
          </cell>
          <cell r="K254" t="str">
            <v>M</v>
          </cell>
          <cell r="L254" t="str">
            <v>Elfasher</v>
          </cell>
          <cell r="M254">
            <v>0</v>
          </cell>
        </row>
        <row r="255">
          <cell r="A255" t="str">
            <v>EF0254</v>
          </cell>
          <cell r="B255" t="str">
            <v>Stopped</v>
          </cell>
          <cell r="C255" t="str">
            <v xml:space="preserve">Al bnan ALI TAG ALASFIA </v>
          </cell>
          <cell r="D255" t="str">
            <v>WS</v>
          </cell>
          <cell r="E255" t="str">
            <v xml:space="preserve">Social Approach </v>
          </cell>
          <cell r="F255" t="str">
            <v>E</v>
          </cell>
          <cell r="G255" t="str">
            <v>D</v>
          </cell>
          <cell r="H255" t="str">
            <v>EF0254</v>
          </cell>
          <cell r="J255">
            <v>0</v>
          </cell>
          <cell r="K255" t="str">
            <v>M</v>
          </cell>
          <cell r="L255" t="str">
            <v>Elfasher</v>
          </cell>
          <cell r="M255">
            <v>0</v>
          </cell>
        </row>
        <row r="256">
          <cell r="A256" t="str">
            <v>EF0255</v>
          </cell>
          <cell r="B256" t="str">
            <v>Stopped</v>
          </cell>
          <cell r="C256" t="str">
            <v xml:space="preserve">Khadija ADAM MOHAMED </v>
          </cell>
          <cell r="D256" t="str">
            <v>ADMIN</v>
          </cell>
          <cell r="E256" t="str">
            <v xml:space="preserve">Cleaner </v>
          </cell>
          <cell r="F256" t="str">
            <v>A</v>
          </cell>
          <cell r="G256" t="str">
            <v>E</v>
          </cell>
          <cell r="H256" t="str">
            <v>EF0255</v>
          </cell>
          <cell r="I256">
            <v>21916</v>
          </cell>
          <cell r="J256" t="str">
            <v>47</v>
          </cell>
          <cell r="K256" t="str">
            <v>F</v>
          </cell>
          <cell r="L256" t="str">
            <v>Elfasher</v>
          </cell>
          <cell r="M256">
            <v>0</v>
          </cell>
          <cell r="Y256">
            <v>1783875</v>
          </cell>
        </row>
        <row r="257">
          <cell r="A257" t="str">
            <v>EF0256</v>
          </cell>
          <cell r="B257" t="str">
            <v>Active</v>
          </cell>
          <cell r="C257" t="str">
            <v xml:space="preserve">Bahja ABDALLA BASHEIR </v>
          </cell>
          <cell r="D257" t="str">
            <v>ADMIN</v>
          </cell>
          <cell r="E257" t="str">
            <v xml:space="preserve">Cleaner </v>
          </cell>
          <cell r="F257" t="str">
            <v>A</v>
          </cell>
          <cell r="G257" t="str">
            <v>E</v>
          </cell>
          <cell r="H257" t="str">
            <v>EF0256</v>
          </cell>
          <cell r="I257">
            <v>27030</v>
          </cell>
          <cell r="J257" t="str">
            <v>33</v>
          </cell>
          <cell r="K257" t="str">
            <v>F</v>
          </cell>
          <cell r="L257" t="str">
            <v>Elfasher</v>
          </cell>
          <cell r="M257">
            <v>0</v>
          </cell>
        </row>
        <row r="258">
          <cell r="A258" t="str">
            <v>EF0257</v>
          </cell>
          <cell r="B258" t="str">
            <v>Stopped</v>
          </cell>
          <cell r="C258" t="str">
            <v xml:space="preserve">Bilal ELNOUR ELHAJ </v>
          </cell>
          <cell r="D258" t="str">
            <v>LOG</v>
          </cell>
          <cell r="E258" t="str">
            <v>Watchman</v>
          </cell>
          <cell r="F258" t="str">
            <v>A</v>
          </cell>
          <cell r="G258" t="str">
            <v>A</v>
          </cell>
          <cell r="H258" t="str">
            <v>EF0257</v>
          </cell>
          <cell r="J258">
            <v>0</v>
          </cell>
          <cell r="K258" t="str">
            <v>M</v>
          </cell>
          <cell r="L258" t="str">
            <v>Elfasher</v>
          </cell>
          <cell r="M258">
            <v>0</v>
          </cell>
        </row>
        <row r="259">
          <cell r="A259" t="str">
            <v>EF0258</v>
          </cell>
          <cell r="B259" t="str">
            <v>Stopped</v>
          </cell>
          <cell r="C259" t="str">
            <v>Yanis BESHIR MAHMOUD</v>
          </cell>
          <cell r="D259" t="str">
            <v>FA</v>
          </cell>
          <cell r="E259" t="str">
            <v>Local Food Aid Monitor</v>
          </cell>
          <cell r="F259" t="str">
            <v>B</v>
          </cell>
          <cell r="G259" t="str">
            <v>A</v>
          </cell>
          <cell r="H259" t="str">
            <v>EF0258</v>
          </cell>
          <cell r="I259">
            <v>15707</v>
          </cell>
          <cell r="J259" t="str">
            <v>64</v>
          </cell>
          <cell r="K259" t="str">
            <v>M</v>
          </cell>
          <cell r="L259">
            <v>470286.45574</v>
          </cell>
          <cell r="M259">
            <v>0</v>
          </cell>
          <cell r="Y259">
            <v>1767368</v>
          </cell>
        </row>
        <row r="260">
          <cell r="A260" t="str">
            <v>EF0259</v>
          </cell>
          <cell r="B260" t="str">
            <v>Stopped</v>
          </cell>
          <cell r="C260" t="str">
            <v>Al Nur ABDELRAHMAN SHERIF</v>
          </cell>
          <cell r="D260" t="str">
            <v>FA</v>
          </cell>
          <cell r="E260" t="str">
            <v>Local Food Aid Monitor</v>
          </cell>
          <cell r="F260" t="str">
            <v>B</v>
          </cell>
          <cell r="G260" t="str">
            <v>A</v>
          </cell>
          <cell r="H260" t="str">
            <v>EF0259</v>
          </cell>
          <cell r="I260">
            <v>25204</v>
          </cell>
          <cell r="J260" t="str">
            <v>38</v>
          </cell>
          <cell r="K260" t="str">
            <v>M</v>
          </cell>
          <cell r="L260">
            <v>470286.45574</v>
          </cell>
          <cell r="M260">
            <v>0</v>
          </cell>
          <cell r="Y260">
            <v>1766654</v>
          </cell>
        </row>
        <row r="261">
          <cell r="A261" t="str">
            <v>EF0260</v>
          </cell>
          <cell r="B261" t="str">
            <v>Stopped</v>
          </cell>
          <cell r="C261" t="str">
            <v>Abdelaziz MOHAMED AHMED</v>
          </cell>
          <cell r="D261" t="str">
            <v>FA</v>
          </cell>
          <cell r="E261" t="str">
            <v>Local Food Aid Monitor</v>
          </cell>
          <cell r="F261" t="str">
            <v>B</v>
          </cell>
          <cell r="G261" t="str">
            <v>B</v>
          </cell>
          <cell r="H261" t="str">
            <v>EF0260</v>
          </cell>
          <cell r="I261">
            <v>27395</v>
          </cell>
          <cell r="J261" t="str">
            <v>32</v>
          </cell>
          <cell r="K261" t="str">
            <v>M</v>
          </cell>
          <cell r="L261">
            <v>470286.45574</v>
          </cell>
          <cell r="M261">
            <v>0</v>
          </cell>
          <cell r="Y261">
            <v>176</v>
          </cell>
        </row>
        <row r="262">
          <cell r="A262" t="str">
            <v>EF0261</v>
          </cell>
          <cell r="B262" t="str">
            <v>Active</v>
          </cell>
          <cell r="C262" t="str">
            <v>Abdelkader YagouP</v>
          </cell>
          <cell r="D262" t="str">
            <v>FA</v>
          </cell>
          <cell r="E262" t="str">
            <v>Local Food Aid Monitor</v>
          </cell>
          <cell r="F262" t="str">
            <v>B11</v>
          </cell>
          <cell r="G262" t="str">
            <v>B</v>
          </cell>
          <cell r="H262" t="str">
            <v>EF0261</v>
          </cell>
          <cell r="I262">
            <v>27395</v>
          </cell>
          <cell r="J262" t="str">
            <v>32</v>
          </cell>
          <cell r="K262" t="str">
            <v>M</v>
          </cell>
          <cell r="L262" t="str">
            <v>Shangiltoby Area</v>
          </cell>
          <cell r="M262">
            <v>0</v>
          </cell>
          <cell r="Y262">
            <v>1767282</v>
          </cell>
        </row>
        <row r="263">
          <cell r="A263" t="str">
            <v>EF0262</v>
          </cell>
          <cell r="B263" t="str">
            <v>Stopped</v>
          </cell>
          <cell r="C263" t="str">
            <v>Faisal IBRAHIM ABDULAZIZ</v>
          </cell>
          <cell r="D263" t="str">
            <v>WS</v>
          </cell>
          <cell r="E263" t="str">
            <v>Watsan Tecnician</v>
          </cell>
          <cell r="F263" t="str">
            <v>C</v>
          </cell>
          <cell r="G263" t="str">
            <v>B</v>
          </cell>
          <cell r="H263" t="str">
            <v>EF0262</v>
          </cell>
          <cell r="I263">
            <v>25569</v>
          </cell>
          <cell r="J263" t="str">
            <v>37</v>
          </cell>
          <cell r="K263" t="str">
            <v>M</v>
          </cell>
          <cell r="L263" t="str">
            <v>Elfasher</v>
          </cell>
          <cell r="M263">
            <v>0</v>
          </cell>
          <cell r="Y263">
            <v>1767362</v>
          </cell>
        </row>
        <row r="264">
          <cell r="A264" t="str">
            <v>EF0263</v>
          </cell>
          <cell r="B264" t="str">
            <v>Active</v>
          </cell>
          <cell r="C264" t="str">
            <v>Faisal MOHAMED EISSA</v>
          </cell>
          <cell r="D264" t="str">
            <v>FS</v>
          </cell>
          <cell r="E264" t="str">
            <v>Food security survey</v>
          </cell>
          <cell r="F264" t="str">
            <v>C11</v>
          </cell>
          <cell r="G264" t="str">
            <v>B11</v>
          </cell>
          <cell r="H264" t="str">
            <v>EF0263</v>
          </cell>
          <cell r="I264">
            <v>26857</v>
          </cell>
          <cell r="J264" t="str">
            <v>33</v>
          </cell>
          <cell r="K264" t="str">
            <v>M</v>
          </cell>
          <cell r="L264" t="str">
            <v>Elfasher</v>
          </cell>
          <cell r="M264">
            <v>0</v>
          </cell>
        </row>
        <row r="265">
          <cell r="A265" t="str">
            <v>EF0264</v>
          </cell>
          <cell r="B265" t="str">
            <v>Stopped</v>
          </cell>
          <cell r="C265" t="str">
            <v>KhaterAdam Jally</v>
          </cell>
          <cell r="D265" t="str">
            <v>FA</v>
          </cell>
          <cell r="E265" t="str">
            <v>Local Food Aid Monitor</v>
          </cell>
          <cell r="F265" t="str">
            <v>B</v>
          </cell>
          <cell r="G265" t="str">
            <v>C</v>
          </cell>
          <cell r="H265" t="str">
            <v>EF0264</v>
          </cell>
          <cell r="I265">
            <v>21551</v>
          </cell>
          <cell r="J265" t="str">
            <v>48</v>
          </cell>
          <cell r="K265" t="str">
            <v>M</v>
          </cell>
          <cell r="L265">
            <v>470286.45574</v>
          </cell>
          <cell r="M265">
            <v>0</v>
          </cell>
          <cell r="Y265">
            <v>1767367</v>
          </cell>
        </row>
        <row r="266">
          <cell r="A266" t="str">
            <v>EF0265</v>
          </cell>
          <cell r="B266" t="str">
            <v>Stopped</v>
          </cell>
          <cell r="C266" t="str">
            <v>Abdelgassim Mahmoud Abdallah</v>
          </cell>
          <cell r="D266" t="str">
            <v>LOG</v>
          </cell>
          <cell r="E266" t="str">
            <v>Watchman</v>
          </cell>
          <cell r="F266" t="str">
            <v>A</v>
          </cell>
          <cell r="G266" t="str">
            <v>C11</v>
          </cell>
          <cell r="H266" t="str">
            <v>EF0265</v>
          </cell>
          <cell r="I266">
            <v>18264</v>
          </cell>
          <cell r="J266" t="str">
            <v>57</v>
          </cell>
          <cell r="K266" t="str">
            <v>M</v>
          </cell>
          <cell r="L266" t="str">
            <v>Korma</v>
          </cell>
          <cell r="M266">
            <v>0</v>
          </cell>
          <cell r="V266">
            <v>2</v>
          </cell>
        </row>
        <row r="267">
          <cell r="A267" t="str">
            <v>EF0266</v>
          </cell>
          <cell r="B267" t="str">
            <v>Stopped</v>
          </cell>
          <cell r="C267" t="str">
            <v>Yousif Adam Zakaria</v>
          </cell>
          <cell r="D267" t="str">
            <v>LOG</v>
          </cell>
          <cell r="E267" t="str">
            <v>Driver</v>
          </cell>
          <cell r="F267" t="str">
            <v>C</v>
          </cell>
          <cell r="G267" t="str">
            <v>B</v>
          </cell>
          <cell r="H267" t="str">
            <v>EF0266</v>
          </cell>
          <cell r="I267">
            <v>23377</v>
          </cell>
          <cell r="J267" t="str">
            <v>43</v>
          </cell>
          <cell r="K267" t="str">
            <v>M</v>
          </cell>
          <cell r="L267" t="str">
            <v>Elfasher</v>
          </cell>
          <cell r="M267">
            <v>0</v>
          </cell>
          <cell r="V267">
            <v>1</v>
          </cell>
        </row>
        <row r="268">
          <cell r="A268" t="str">
            <v>EF0267</v>
          </cell>
          <cell r="B268" t="str">
            <v>Active</v>
          </cell>
          <cell r="C268" t="str">
            <v>Modather Mohamed Abdalla</v>
          </cell>
          <cell r="D268" t="str">
            <v>LOG</v>
          </cell>
          <cell r="E268" t="str">
            <v>Mechanic Assistan</v>
          </cell>
          <cell r="F268" t="str">
            <v>C1</v>
          </cell>
          <cell r="G268" t="str">
            <v>A</v>
          </cell>
          <cell r="H268" t="str">
            <v>EF0267</v>
          </cell>
          <cell r="I268">
            <v>31010</v>
          </cell>
          <cell r="J268" t="str">
            <v>22</v>
          </cell>
          <cell r="K268" t="str">
            <v>M</v>
          </cell>
          <cell r="L268" t="str">
            <v>Elfasher</v>
          </cell>
          <cell r="M268">
            <v>0</v>
          </cell>
          <cell r="V268">
            <v>1</v>
          </cell>
          <cell r="Y268">
            <v>1735654</v>
          </cell>
        </row>
        <row r="269">
          <cell r="A269" t="str">
            <v>EF0268</v>
          </cell>
          <cell r="B269" t="str">
            <v>Stopped</v>
          </cell>
          <cell r="C269" t="str">
            <v>Adam Abdulkarim Abdulshafi</v>
          </cell>
          <cell r="D269" t="str">
            <v>NUT</v>
          </cell>
          <cell r="E269" t="str">
            <v>Watchman</v>
          </cell>
          <cell r="F269" t="str">
            <v>A</v>
          </cell>
          <cell r="G269" t="str">
            <v>C</v>
          </cell>
          <cell r="H269" t="str">
            <v>EF0268</v>
          </cell>
          <cell r="I269">
            <v>22282</v>
          </cell>
          <cell r="J269" t="str">
            <v>46</v>
          </cell>
          <cell r="K269" t="str">
            <v>M</v>
          </cell>
          <cell r="L269" t="str">
            <v>Abushok Camp</v>
          </cell>
          <cell r="M269">
            <v>0</v>
          </cell>
          <cell r="V269">
            <v>1</v>
          </cell>
          <cell r="Y269">
            <v>1769685</v>
          </cell>
        </row>
        <row r="270">
          <cell r="A270" t="str">
            <v>EF0269</v>
          </cell>
          <cell r="B270" t="str">
            <v>Stopped</v>
          </cell>
          <cell r="C270" t="str">
            <v>Adam Mohamed Yahya</v>
          </cell>
          <cell r="D270" t="str">
            <v>NUT</v>
          </cell>
          <cell r="E270" t="str">
            <v>Watchman</v>
          </cell>
          <cell r="F270" t="str">
            <v>A</v>
          </cell>
          <cell r="G270" t="str">
            <v>C1</v>
          </cell>
          <cell r="H270" t="str">
            <v>EF0269</v>
          </cell>
          <cell r="I270">
            <v>21186</v>
          </cell>
          <cell r="J270" t="str">
            <v>49</v>
          </cell>
          <cell r="K270" t="str">
            <v>M</v>
          </cell>
          <cell r="L270" t="str">
            <v>Abushok Camp</v>
          </cell>
          <cell r="M270">
            <v>0</v>
          </cell>
          <cell r="V270">
            <v>1</v>
          </cell>
          <cell r="Y270">
            <v>176</v>
          </cell>
        </row>
        <row r="271">
          <cell r="A271" t="str">
            <v>EF0270</v>
          </cell>
          <cell r="B271" t="str">
            <v>Active</v>
          </cell>
          <cell r="C271" t="str">
            <v>Ahmed Suleiman Ahmed</v>
          </cell>
          <cell r="D271" t="str">
            <v>LOG</v>
          </cell>
          <cell r="E271" t="str">
            <v>Watchman</v>
          </cell>
          <cell r="F271" t="str">
            <v>A11</v>
          </cell>
          <cell r="G271" t="str">
            <v>A</v>
          </cell>
          <cell r="H271" t="str">
            <v>EF0270</v>
          </cell>
          <cell r="I271">
            <v>30317</v>
          </cell>
          <cell r="J271" t="str">
            <v>24</v>
          </cell>
          <cell r="K271" t="str">
            <v>M</v>
          </cell>
          <cell r="L271" t="str">
            <v>Elfasher</v>
          </cell>
          <cell r="M271">
            <v>0</v>
          </cell>
          <cell r="V271">
            <v>1</v>
          </cell>
        </row>
        <row r="272">
          <cell r="A272" t="str">
            <v>EF0271</v>
          </cell>
          <cell r="B272" t="str">
            <v>Active</v>
          </cell>
          <cell r="C272" t="str">
            <v>Babiker Ibrahim Mohamed</v>
          </cell>
          <cell r="D272" t="str">
            <v>LOG</v>
          </cell>
          <cell r="E272" t="str">
            <v>Watchman</v>
          </cell>
          <cell r="F272" t="str">
            <v>A11</v>
          </cell>
          <cell r="G272" t="str">
            <v>A</v>
          </cell>
          <cell r="H272" t="str">
            <v>EF0271</v>
          </cell>
          <cell r="I272">
            <v>28491</v>
          </cell>
          <cell r="J272" t="str">
            <v>29</v>
          </cell>
          <cell r="K272" t="str">
            <v>M</v>
          </cell>
          <cell r="L272" t="str">
            <v>Elfasher</v>
          </cell>
          <cell r="M272">
            <v>0</v>
          </cell>
          <cell r="V272">
            <v>1</v>
          </cell>
        </row>
        <row r="273">
          <cell r="A273" t="str">
            <v>EF0272</v>
          </cell>
          <cell r="B273" t="str">
            <v>Active</v>
          </cell>
          <cell r="C273" t="str">
            <v>Mohamed Ahmed Dawalbeit</v>
          </cell>
          <cell r="D273" t="str">
            <v>LOG</v>
          </cell>
          <cell r="E273" t="str">
            <v>Watchman</v>
          </cell>
          <cell r="F273" t="str">
            <v>A11</v>
          </cell>
          <cell r="G273" t="str">
            <v>A11</v>
          </cell>
          <cell r="H273" t="str">
            <v>EF0272</v>
          </cell>
          <cell r="I273">
            <v>27760</v>
          </cell>
          <cell r="J273" t="str">
            <v>31</v>
          </cell>
          <cell r="K273" t="str">
            <v>M</v>
          </cell>
          <cell r="L273" t="str">
            <v>Elfasher</v>
          </cell>
          <cell r="M273">
            <v>0</v>
          </cell>
          <cell r="V273">
            <v>1</v>
          </cell>
        </row>
        <row r="274">
          <cell r="A274" t="str">
            <v>EF0273</v>
          </cell>
          <cell r="B274" t="str">
            <v>Stopped</v>
          </cell>
          <cell r="C274" t="str">
            <v>Alameldeen Ahmed Yousif Adam</v>
          </cell>
          <cell r="D274" t="str">
            <v>WS</v>
          </cell>
          <cell r="E274" t="str">
            <v>Geophisical operator</v>
          </cell>
          <cell r="F274" t="str">
            <v>C</v>
          </cell>
          <cell r="G274" t="str">
            <v>A11</v>
          </cell>
          <cell r="H274" t="str">
            <v>EF0273</v>
          </cell>
          <cell r="I274">
            <v>28491</v>
          </cell>
          <cell r="J274" t="str">
            <v>29</v>
          </cell>
          <cell r="K274" t="str">
            <v>M</v>
          </cell>
          <cell r="L274" t="str">
            <v>Nyala</v>
          </cell>
          <cell r="M274">
            <v>0</v>
          </cell>
          <cell r="V274">
            <v>1</v>
          </cell>
        </row>
        <row r="275">
          <cell r="A275" t="str">
            <v>EF0274</v>
          </cell>
          <cell r="B275" t="str">
            <v>Stopped</v>
          </cell>
          <cell r="C275" t="str">
            <v>Hamid Mussa Suleiman</v>
          </cell>
          <cell r="D275" t="str">
            <v>WS</v>
          </cell>
          <cell r="E275" t="str">
            <v>Geophisical operator</v>
          </cell>
          <cell r="F275" t="str">
            <v>C</v>
          </cell>
          <cell r="G275" t="str">
            <v>A11</v>
          </cell>
          <cell r="H275" t="str">
            <v>EF0274</v>
          </cell>
          <cell r="I275">
            <v>28491</v>
          </cell>
          <cell r="J275" t="str">
            <v>29</v>
          </cell>
          <cell r="K275" t="str">
            <v>M</v>
          </cell>
          <cell r="L275" t="str">
            <v>Nyala</v>
          </cell>
          <cell r="M275">
            <v>0</v>
          </cell>
          <cell r="V275">
            <v>1</v>
          </cell>
        </row>
        <row r="276">
          <cell r="A276" t="str">
            <v>EF0275</v>
          </cell>
          <cell r="B276" t="str">
            <v>Stopped</v>
          </cell>
          <cell r="C276" t="str">
            <v>Jaafer Mohamed Ahmed</v>
          </cell>
          <cell r="D276" t="str">
            <v>WS</v>
          </cell>
          <cell r="E276" t="str">
            <v>Geophisical supervisor</v>
          </cell>
          <cell r="F276" t="str">
            <v>E</v>
          </cell>
          <cell r="G276" t="str">
            <v>C</v>
          </cell>
          <cell r="H276" t="str">
            <v>EF0275</v>
          </cell>
          <cell r="I276">
            <v>28856</v>
          </cell>
          <cell r="J276" t="str">
            <v>28</v>
          </cell>
          <cell r="K276" t="str">
            <v>M</v>
          </cell>
          <cell r="L276" t="str">
            <v>Nyala</v>
          </cell>
          <cell r="M276">
            <v>0</v>
          </cell>
          <cell r="V276">
            <v>1</v>
          </cell>
        </row>
        <row r="277">
          <cell r="A277" t="str">
            <v>EF0276</v>
          </cell>
          <cell r="B277" t="str">
            <v>Stopped</v>
          </cell>
          <cell r="C277" t="str">
            <v>Ossam eldien Abdalla Ismail</v>
          </cell>
          <cell r="D277" t="str">
            <v>WS</v>
          </cell>
          <cell r="E277" t="str">
            <v>Drilling assistant</v>
          </cell>
          <cell r="F277" t="str">
            <v>D</v>
          </cell>
          <cell r="G277" t="str">
            <v>C</v>
          </cell>
          <cell r="H277" t="str">
            <v>EF0276</v>
          </cell>
          <cell r="I277">
            <v>29317</v>
          </cell>
          <cell r="J277" t="str">
            <v>27</v>
          </cell>
          <cell r="K277" t="str">
            <v>M</v>
          </cell>
          <cell r="L277" t="str">
            <v>Elfasher</v>
          </cell>
          <cell r="M277">
            <v>0</v>
          </cell>
          <cell r="V277">
            <v>1</v>
          </cell>
        </row>
        <row r="278">
          <cell r="A278" t="str">
            <v>EF0277</v>
          </cell>
          <cell r="B278" t="str">
            <v>Stopped</v>
          </cell>
          <cell r="C278" t="str">
            <v>Nagat Adam Mohamed</v>
          </cell>
          <cell r="D278" t="str">
            <v>FS</v>
          </cell>
          <cell r="E278" t="str">
            <v xml:space="preserve">Food security monitor </v>
          </cell>
          <cell r="F278" t="str">
            <v>C</v>
          </cell>
          <cell r="G278" t="str">
            <v>E</v>
          </cell>
          <cell r="H278" t="str">
            <v>EF0277</v>
          </cell>
          <cell r="I278">
            <v>28581</v>
          </cell>
          <cell r="J278" t="str">
            <v>29</v>
          </cell>
          <cell r="K278" t="str">
            <v>F</v>
          </cell>
          <cell r="L278" t="str">
            <v>Khartoum North</v>
          </cell>
          <cell r="M278">
            <v>0</v>
          </cell>
          <cell r="V278">
            <v>1</v>
          </cell>
          <cell r="Y278">
            <v>1789340</v>
          </cell>
        </row>
        <row r="279">
          <cell r="A279" t="str">
            <v>EF0278</v>
          </cell>
          <cell r="B279" t="str">
            <v>Stopped</v>
          </cell>
          <cell r="C279" t="str">
            <v>Azarg Dawood Hamid</v>
          </cell>
          <cell r="D279" t="str">
            <v>LOG</v>
          </cell>
          <cell r="E279" t="str">
            <v xml:space="preserve">Radio operator </v>
          </cell>
          <cell r="F279" t="str">
            <v>D</v>
          </cell>
          <cell r="G279" t="str">
            <v>D</v>
          </cell>
          <cell r="H279" t="str">
            <v>EF0278</v>
          </cell>
          <cell r="J279">
            <v>0</v>
          </cell>
          <cell r="K279" t="str">
            <v>M</v>
          </cell>
          <cell r="L279" t="str">
            <v>Khartoum</v>
          </cell>
          <cell r="M279">
            <v>0</v>
          </cell>
          <cell r="V279">
            <v>1</v>
          </cell>
        </row>
        <row r="280">
          <cell r="A280" t="str">
            <v>EF0279</v>
          </cell>
          <cell r="B280" t="str">
            <v>Stopped</v>
          </cell>
          <cell r="C280" t="str">
            <v>Anwar Elamin Ahmed</v>
          </cell>
          <cell r="D280" t="str">
            <v>LOG</v>
          </cell>
          <cell r="E280" t="str">
            <v xml:space="preserve">Radio operator </v>
          </cell>
          <cell r="F280" t="str">
            <v>D</v>
          </cell>
          <cell r="G280" t="str">
            <v>C</v>
          </cell>
          <cell r="H280" t="str">
            <v>EF0279</v>
          </cell>
          <cell r="I280">
            <v>29587</v>
          </cell>
          <cell r="J280" t="str">
            <v>26</v>
          </cell>
          <cell r="K280" t="str">
            <v>M</v>
          </cell>
          <cell r="L280" t="str">
            <v>Khartoum</v>
          </cell>
          <cell r="M280">
            <v>0</v>
          </cell>
          <cell r="V280">
            <v>1</v>
          </cell>
        </row>
        <row r="281">
          <cell r="A281" t="str">
            <v>EF0280</v>
          </cell>
          <cell r="B281" t="str">
            <v>Active</v>
          </cell>
          <cell r="C281" t="str">
            <v>Aisha Adam Ahmed Mohamed</v>
          </cell>
          <cell r="D281" t="str">
            <v>LOG</v>
          </cell>
          <cell r="E281" t="str">
            <v>Cook/Cleaner</v>
          </cell>
          <cell r="F281" t="str">
            <v>B</v>
          </cell>
          <cell r="G281" t="str">
            <v>D</v>
          </cell>
          <cell r="H281" t="str">
            <v>EF0280</v>
          </cell>
          <cell r="I281">
            <v>27395</v>
          </cell>
          <cell r="J281" t="str">
            <v>32</v>
          </cell>
          <cell r="K281" t="str">
            <v>F</v>
          </cell>
          <cell r="L281" t="str">
            <v>Shangiltoby Area</v>
          </cell>
          <cell r="M281">
            <v>0</v>
          </cell>
          <cell r="V281">
            <v>1</v>
          </cell>
        </row>
        <row r="282">
          <cell r="A282" t="str">
            <v>EF0281</v>
          </cell>
          <cell r="B282" t="str">
            <v>Active</v>
          </cell>
          <cell r="C282" t="str">
            <v>Hamed Mohamed Hamed</v>
          </cell>
          <cell r="D282" t="str">
            <v>LOG</v>
          </cell>
          <cell r="E282" t="str">
            <v>LOG/Assistant -Daraslaam</v>
          </cell>
          <cell r="F282" t="str">
            <v>E</v>
          </cell>
          <cell r="G282" t="str">
            <v>D</v>
          </cell>
          <cell r="H282" t="str">
            <v>EF0281</v>
          </cell>
          <cell r="I282">
            <v>27760</v>
          </cell>
          <cell r="J282" t="str">
            <v>31</v>
          </cell>
          <cell r="K282" t="str">
            <v>M</v>
          </cell>
          <cell r="L282" t="str">
            <v>Elfasher</v>
          </cell>
          <cell r="M282">
            <v>0</v>
          </cell>
          <cell r="V282">
            <v>1</v>
          </cell>
          <cell r="Y282">
            <v>1766655</v>
          </cell>
        </row>
        <row r="283">
          <cell r="A283" t="str">
            <v>EF0282</v>
          </cell>
          <cell r="B283" t="str">
            <v>Stopped</v>
          </cell>
          <cell r="C283" t="str">
            <v>Habadeen Sidig Basher</v>
          </cell>
          <cell r="D283" t="str">
            <v>WS</v>
          </cell>
          <cell r="E283" t="str">
            <v xml:space="preserve">Technical Supervisor </v>
          </cell>
          <cell r="F283" t="str">
            <v>E</v>
          </cell>
          <cell r="G283" t="str">
            <v>B</v>
          </cell>
          <cell r="H283" t="str">
            <v>EF0282</v>
          </cell>
          <cell r="I283">
            <v>28491</v>
          </cell>
          <cell r="J283" t="str">
            <v>29</v>
          </cell>
          <cell r="K283" t="str">
            <v>M</v>
          </cell>
          <cell r="L283" t="str">
            <v>Elfasher</v>
          </cell>
          <cell r="M283">
            <v>0</v>
          </cell>
          <cell r="V283">
            <v>1</v>
          </cell>
        </row>
        <row r="284">
          <cell r="A284" t="str">
            <v>EF0283</v>
          </cell>
          <cell r="B284" t="str">
            <v>Stopped</v>
          </cell>
          <cell r="C284" t="str">
            <v>Taha Osman Nasor</v>
          </cell>
          <cell r="D284" t="str">
            <v>WS</v>
          </cell>
          <cell r="E284" t="str">
            <v>Drilling Assistant</v>
          </cell>
          <cell r="F284" t="str">
            <v>D</v>
          </cell>
          <cell r="G284" t="str">
            <v>E</v>
          </cell>
          <cell r="H284" t="str">
            <v>EF0283</v>
          </cell>
          <cell r="I284">
            <v>28126</v>
          </cell>
          <cell r="J284" t="str">
            <v>30</v>
          </cell>
          <cell r="K284" t="str">
            <v>M</v>
          </cell>
          <cell r="L284" t="str">
            <v>Gezira</v>
          </cell>
          <cell r="M284">
            <v>0</v>
          </cell>
          <cell r="Y284">
            <v>1706482</v>
          </cell>
        </row>
        <row r="285">
          <cell r="A285" t="str">
            <v>EF0284</v>
          </cell>
          <cell r="B285" t="str">
            <v>Stopped</v>
          </cell>
          <cell r="C285" t="str">
            <v>Elsadig Arja Abdurahman</v>
          </cell>
          <cell r="D285" t="str">
            <v>WS</v>
          </cell>
          <cell r="E285" t="str">
            <v>Drilling Assistant</v>
          </cell>
          <cell r="F285" t="str">
            <v>D</v>
          </cell>
          <cell r="G285" t="str">
            <v>E</v>
          </cell>
          <cell r="H285" t="str">
            <v>EF0284</v>
          </cell>
          <cell r="I285">
            <v>27395</v>
          </cell>
          <cell r="J285" t="str">
            <v>32</v>
          </cell>
          <cell r="K285" t="str">
            <v>M</v>
          </cell>
          <cell r="L285" t="str">
            <v>Elfasher</v>
          </cell>
          <cell r="M285">
            <v>0</v>
          </cell>
          <cell r="V285">
            <v>1</v>
          </cell>
        </row>
        <row r="286">
          <cell r="A286" t="str">
            <v>EF0285</v>
          </cell>
          <cell r="B286" t="str">
            <v>Stopped</v>
          </cell>
          <cell r="C286" t="str">
            <v>Hamed Zakaria Basi</v>
          </cell>
          <cell r="D286" t="str">
            <v>FA</v>
          </cell>
          <cell r="E286" t="str">
            <v>Food Aid Monitor</v>
          </cell>
          <cell r="F286" t="str">
            <v>C</v>
          </cell>
          <cell r="G286" t="str">
            <v>D</v>
          </cell>
          <cell r="H286" t="str">
            <v>EF0285</v>
          </cell>
          <cell r="I286">
            <v>23377</v>
          </cell>
          <cell r="J286" t="str">
            <v>43</v>
          </cell>
          <cell r="K286" t="str">
            <v>M</v>
          </cell>
          <cell r="L286" t="str">
            <v>Elfasher</v>
          </cell>
          <cell r="M286">
            <v>0</v>
          </cell>
          <cell r="V286">
            <v>1</v>
          </cell>
          <cell r="Y286">
            <v>1767355</v>
          </cell>
        </row>
        <row r="287">
          <cell r="A287" t="str">
            <v>EF0286</v>
          </cell>
          <cell r="B287" t="str">
            <v>Active</v>
          </cell>
          <cell r="C287" t="str">
            <v>Mahadia Adam Ibrahim</v>
          </cell>
          <cell r="D287" t="str">
            <v>NUT</v>
          </cell>
          <cell r="E287" t="str">
            <v>OTP Team Leader</v>
          </cell>
          <cell r="F287" t="str">
            <v>D</v>
          </cell>
          <cell r="G287" t="str">
            <v>D</v>
          </cell>
          <cell r="H287" t="str">
            <v>EF0286</v>
          </cell>
          <cell r="I287">
            <v>30439</v>
          </cell>
          <cell r="J287" t="str">
            <v>24</v>
          </cell>
          <cell r="K287" t="str">
            <v>F</v>
          </cell>
          <cell r="L287" t="str">
            <v>Elfasher</v>
          </cell>
          <cell r="M287">
            <v>0</v>
          </cell>
          <cell r="V287">
            <v>2</v>
          </cell>
        </row>
        <row r="288">
          <cell r="A288" t="str">
            <v>EF0287</v>
          </cell>
          <cell r="B288" t="str">
            <v>Active</v>
          </cell>
          <cell r="C288" t="str">
            <v>Eltigani Fadul Mustafa</v>
          </cell>
          <cell r="D288" t="str">
            <v>ADMIN</v>
          </cell>
          <cell r="E288" t="str">
            <v>Accountant</v>
          </cell>
          <cell r="F288" t="str">
            <v>F</v>
          </cell>
          <cell r="G288" t="str">
            <v>C</v>
          </cell>
          <cell r="H288" t="str">
            <v>EF0287</v>
          </cell>
          <cell r="I288">
            <v>30175</v>
          </cell>
          <cell r="J288" t="str">
            <v>24</v>
          </cell>
          <cell r="K288" t="str">
            <v>M</v>
          </cell>
          <cell r="L288" t="str">
            <v>Elfasher</v>
          </cell>
          <cell r="M288">
            <v>0</v>
          </cell>
          <cell r="V288">
            <v>1</v>
          </cell>
        </row>
        <row r="289">
          <cell r="A289" t="str">
            <v>EF0288</v>
          </cell>
          <cell r="B289" t="str">
            <v>Active</v>
          </cell>
          <cell r="C289" t="str">
            <v>Abdelhameed Eltigani Suliman</v>
          </cell>
          <cell r="D289" t="str">
            <v>NUT</v>
          </cell>
          <cell r="E289" t="str">
            <v xml:space="preserve">Medical Supervisor </v>
          </cell>
          <cell r="F289" t="str">
            <v>H</v>
          </cell>
          <cell r="G289" t="str">
            <v>D</v>
          </cell>
          <cell r="H289" t="str">
            <v>EF0288</v>
          </cell>
          <cell r="I289">
            <v>27679</v>
          </cell>
          <cell r="J289" t="str">
            <v>31</v>
          </cell>
          <cell r="K289" t="str">
            <v>M</v>
          </cell>
          <cell r="L289" t="str">
            <v>Toti Island</v>
          </cell>
          <cell r="M289">
            <v>0</v>
          </cell>
          <cell r="V289">
            <v>1</v>
          </cell>
        </row>
        <row r="290">
          <cell r="A290" t="str">
            <v>EF0289</v>
          </cell>
          <cell r="B290" t="str">
            <v>Stopped</v>
          </cell>
          <cell r="C290" t="str">
            <v>Hisham Eldeen Abdol Malik Babikir</v>
          </cell>
          <cell r="D290" t="str">
            <v>LOG</v>
          </cell>
          <cell r="E290" t="str">
            <v>Driver</v>
          </cell>
          <cell r="F290" t="str">
            <v>C</v>
          </cell>
          <cell r="G290" t="str">
            <v>F</v>
          </cell>
          <cell r="H290" t="str">
            <v>EF0289</v>
          </cell>
          <cell r="I290">
            <v>29221</v>
          </cell>
          <cell r="J290" t="str">
            <v>27</v>
          </cell>
          <cell r="K290" t="str">
            <v>M</v>
          </cell>
          <cell r="L290" t="str">
            <v>Elfasher</v>
          </cell>
          <cell r="M290">
            <v>0</v>
          </cell>
          <cell r="V290">
            <v>1</v>
          </cell>
          <cell r="Y290">
            <v>1781001</v>
          </cell>
        </row>
        <row r="291">
          <cell r="A291" t="str">
            <v>EF0290</v>
          </cell>
          <cell r="B291" t="str">
            <v>Active</v>
          </cell>
          <cell r="C291" t="str">
            <v>Mariam Abaker Yahya</v>
          </cell>
          <cell r="D291" t="str">
            <v>NUT</v>
          </cell>
          <cell r="E291" t="str">
            <v>Cleaner</v>
          </cell>
          <cell r="F291" t="str">
            <v>A</v>
          </cell>
          <cell r="G291" t="str">
            <v>H</v>
          </cell>
          <cell r="H291" t="str">
            <v>EF0290</v>
          </cell>
          <cell r="I291">
            <v>24838</v>
          </cell>
          <cell r="J291" t="str">
            <v>39</v>
          </cell>
          <cell r="K291" t="str">
            <v>F</v>
          </cell>
          <cell r="L291" t="str">
            <v>Abushok Camp</v>
          </cell>
          <cell r="M291">
            <v>0</v>
          </cell>
          <cell r="V291">
            <v>1</v>
          </cell>
          <cell r="Y291">
            <v>1775835</v>
          </cell>
        </row>
        <row r="292">
          <cell r="A292" t="str">
            <v>EF0291</v>
          </cell>
          <cell r="B292" t="str">
            <v>Active</v>
          </cell>
          <cell r="C292" t="str">
            <v>Anwar Elamin Ahmed</v>
          </cell>
          <cell r="D292" t="str">
            <v>LOG</v>
          </cell>
          <cell r="E292" t="str">
            <v xml:space="preserve">Radio operator </v>
          </cell>
          <cell r="F292" t="str">
            <v>D</v>
          </cell>
          <cell r="G292" t="str">
            <v>C</v>
          </cell>
          <cell r="H292" t="str">
            <v>EF0291</v>
          </cell>
          <cell r="I292">
            <v>29587</v>
          </cell>
          <cell r="J292" t="str">
            <v>26</v>
          </cell>
          <cell r="K292" t="str">
            <v>M</v>
          </cell>
          <cell r="L292" t="str">
            <v>Omdurman</v>
          </cell>
          <cell r="M292">
            <v>0</v>
          </cell>
          <cell r="V292">
            <v>1</v>
          </cell>
        </row>
        <row r="293">
          <cell r="A293" t="str">
            <v>EF0292</v>
          </cell>
          <cell r="B293" t="str">
            <v>Stopped</v>
          </cell>
          <cell r="C293" t="str">
            <v>James Gordon Bulli</v>
          </cell>
          <cell r="D293" t="str">
            <v>LOG</v>
          </cell>
          <cell r="E293" t="str">
            <v>Logistician Assistant</v>
          </cell>
          <cell r="F293" t="str">
            <v>G</v>
          </cell>
          <cell r="G293" t="str">
            <v>A</v>
          </cell>
          <cell r="H293" t="str">
            <v>EF0292</v>
          </cell>
          <cell r="I293">
            <v>18629</v>
          </cell>
          <cell r="J293" t="str">
            <v>56</v>
          </cell>
          <cell r="K293" t="str">
            <v>M</v>
          </cell>
          <cell r="L293" t="str">
            <v>Juba</v>
          </cell>
          <cell r="M293">
            <v>0</v>
          </cell>
          <cell r="V293">
            <v>1</v>
          </cell>
          <cell r="AB293">
            <v>39117</v>
          </cell>
        </row>
        <row r="294">
          <cell r="A294" t="str">
            <v>EF0293</v>
          </cell>
          <cell r="B294" t="str">
            <v>Active</v>
          </cell>
          <cell r="C294" t="str">
            <v>Adam Younis Ishag</v>
          </cell>
          <cell r="D294" t="str">
            <v>NUT</v>
          </cell>
          <cell r="E294" t="str">
            <v xml:space="preserve">Measurer </v>
          </cell>
          <cell r="F294" t="str">
            <v>B</v>
          </cell>
          <cell r="G294" t="str">
            <v>D</v>
          </cell>
          <cell r="H294" t="str">
            <v>EF0293</v>
          </cell>
          <cell r="I294">
            <v>27395</v>
          </cell>
          <cell r="J294" t="str">
            <v>32</v>
          </cell>
          <cell r="K294" t="str">
            <v>M</v>
          </cell>
          <cell r="L294" t="str">
            <v>Elfasher-Elthawra</v>
          </cell>
          <cell r="M294">
            <v>912469881</v>
          </cell>
          <cell r="V294">
            <v>1</v>
          </cell>
          <cell r="Y294">
            <v>1718255</v>
          </cell>
        </row>
        <row r="295">
          <cell r="A295" t="str">
            <v>EF0294</v>
          </cell>
          <cell r="B295" t="str">
            <v>Stopped</v>
          </cell>
          <cell r="C295" t="str">
            <v>Rehab Ibrahim Saleh</v>
          </cell>
          <cell r="D295" t="str">
            <v>FS</v>
          </cell>
          <cell r="E295" t="str">
            <v>Data Entry Manager</v>
          </cell>
          <cell r="F295" t="str">
            <v>C</v>
          </cell>
          <cell r="G295" t="str">
            <v>G</v>
          </cell>
          <cell r="H295" t="str">
            <v>EF0294</v>
          </cell>
          <cell r="I295" t="str">
            <v>-</v>
          </cell>
          <cell r="J295">
            <v>0</v>
          </cell>
          <cell r="K295" t="str">
            <v>F</v>
          </cell>
          <cell r="L295" t="str">
            <v>Elfasher</v>
          </cell>
          <cell r="M295">
            <v>0</v>
          </cell>
          <cell r="V295">
            <v>1</v>
          </cell>
        </row>
        <row r="296">
          <cell r="A296" t="str">
            <v>EF0295</v>
          </cell>
          <cell r="B296" t="str">
            <v>Active</v>
          </cell>
          <cell r="C296" t="str">
            <v>Abdalla Mohamed Gumma</v>
          </cell>
          <cell r="D296" t="str">
            <v>LOG</v>
          </cell>
          <cell r="E296" t="str">
            <v>Watchman</v>
          </cell>
          <cell r="F296" t="str">
            <v>A</v>
          </cell>
          <cell r="G296" t="str">
            <v>B</v>
          </cell>
          <cell r="H296" t="str">
            <v>EF0295</v>
          </cell>
          <cell r="I296">
            <v>23012</v>
          </cell>
          <cell r="J296" t="str">
            <v>44</v>
          </cell>
          <cell r="K296" t="str">
            <v>M</v>
          </cell>
          <cell r="L296" t="str">
            <v>Elfasher</v>
          </cell>
          <cell r="M296">
            <v>0</v>
          </cell>
          <cell r="V296">
            <v>1</v>
          </cell>
        </row>
        <row r="297">
          <cell r="A297" t="str">
            <v>EF0296</v>
          </cell>
          <cell r="B297" t="str">
            <v>Active</v>
          </cell>
          <cell r="C297" t="str">
            <v>Abubaker Adam Ahmed</v>
          </cell>
          <cell r="D297" t="str">
            <v>LOG</v>
          </cell>
          <cell r="E297" t="str">
            <v>Watchman</v>
          </cell>
          <cell r="F297" t="str">
            <v>A</v>
          </cell>
          <cell r="G297" t="str">
            <v>C</v>
          </cell>
          <cell r="H297" t="str">
            <v>EF0296</v>
          </cell>
          <cell r="I297">
            <v>28126</v>
          </cell>
          <cell r="J297" t="str">
            <v>30</v>
          </cell>
          <cell r="K297" t="str">
            <v>M</v>
          </cell>
          <cell r="L297" t="str">
            <v>Elfasher</v>
          </cell>
          <cell r="M297">
            <v>0</v>
          </cell>
          <cell r="V297">
            <v>1</v>
          </cell>
        </row>
        <row r="298">
          <cell r="A298" t="str">
            <v>EF0297</v>
          </cell>
          <cell r="B298" t="str">
            <v>Stopped</v>
          </cell>
          <cell r="C298" t="str">
            <v xml:space="preserve">Haviz Ahmed Elbalowla </v>
          </cell>
          <cell r="D298" t="str">
            <v>LOG</v>
          </cell>
          <cell r="E298" t="str">
            <v>Watchman</v>
          </cell>
          <cell r="F298" t="str">
            <v>A</v>
          </cell>
          <cell r="G298" t="str">
            <v>A</v>
          </cell>
          <cell r="H298" t="str">
            <v>EF0297</v>
          </cell>
          <cell r="I298">
            <v>27760</v>
          </cell>
          <cell r="J298" t="str">
            <v>31</v>
          </cell>
          <cell r="K298" t="str">
            <v>M</v>
          </cell>
          <cell r="L298" t="str">
            <v>Elfasher</v>
          </cell>
          <cell r="M298">
            <v>0</v>
          </cell>
          <cell r="V298">
            <v>1</v>
          </cell>
        </row>
        <row r="299">
          <cell r="A299" t="str">
            <v>EF0298</v>
          </cell>
          <cell r="B299" t="str">
            <v>Stopped</v>
          </cell>
          <cell r="C299" t="str">
            <v xml:space="preserve">Ismail Ahmed Osman </v>
          </cell>
          <cell r="D299" t="str">
            <v>LOG</v>
          </cell>
          <cell r="E299" t="str">
            <v>Watchman</v>
          </cell>
          <cell r="F299" t="str">
            <v>A</v>
          </cell>
          <cell r="G299" t="str">
            <v>A</v>
          </cell>
          <cell r="H299" t="str">
            <v>EF0298</v>
          </cell>
          <cell r="I299">
            <v>24838</v>
          </cell>
          <cell r="J299" t="str">
            <v>39</v>
          </cell>
          <cell r="K299" t="str">
            <v>M</v>
          </cell>
          <cell r="L299" t="str">
            <v>Elfasher</v>
          </cell>
          <cell r="M299">
            <v>0</v>
          </cell>
          <cell r="V299">
            <v>1</v>
          </cell>
        </row>
        <row r="300">
          <cell r="A300" t="str">
            <v>EF0299</v>
          </cell>
          <cell r="B300" t="str">
            <v>Active</v>
          </cell>
          <cell r="C300" t="str">
            <v>Yassir Eissa Elsamani</v>
          </cell>
          <cell r="D300" t="str">
            <v>LOG</v>
          </cell>
          <cell r="E300" t="str">
            <v>Watchman</v>
          </cell>
          <cell r="F300" t="str">
            <v>A</v>
          </cell>
          <cell r="G300" t="str">
            <v>A</v>
          </cell>
          <cell r="H300" t="str">
            <v>EF0299</v>
          </cell>
          <cell r="I300">
            <v>29221</v>
          </cell>
          <cell r="J300" t="str">
            <v>27</v>
          </cell>
          <cell r="K300" t="str">
            <v>M</v>
          </cell>
          <cell r="L300" t="str">
            <v>Elfasher</v>
          </cell>
          <cell r="M300">
            <v>0</v>
          </cell>
          <cell r="V300">
            <v>1</v>
          </cell>
        </row>
        <row r="301">
          <cell r="A301" t="str">
            <v>EF0300</v>
          </cell>
          <cell r="B301" t="str">
            <v>Active</v>
          </cell>
          <cell r="C301" t="str">
            <v>Abdulgadir Yagoub Kheir Alla</v>
          </cell>
          <cell r="D301" t="str">
            <v>NUT</v>
          </cell>
          <cell r="E301" t="str">
            <v>Watchman</v>
          </cell>
          <cell r="F301" t="str">
            <v>A</v>
          </cell>
          <cell r="G301" t="str">
            <v>A</v>
          </cell>
          <cell r="H301" t="str">
            <v>EF0300</v>
          </cell>
          <cell r="I301">
            <v>18264</v>
          </cell>
          <cell r="J301" t="str">
            <v>57</v>
          </cell>
          <cell r="K301" t="str">
            <v>M</v>
          </cell>
          <cell r="L301" t="str">
            <v>Abushok Camp</v>
          </cell>
          <cell r="M301">
            <v>0</v>
          </cell>
          <cell r="V301">
            <v>1</v>
          </cell>
        </row>
        <row r="302">
          <cell r="A302" t="str">
            <v>EF0301</v>
          </cell>
          <cell r="B302" t="str">
            <v>Stopped</v>
          </cell>
          <cell r="C302" t="str">
            <v>Ishag  Gamar eldeen Abdalla</v>
          </cell>
          <cell r="D302" t="str">
            <v>LOG</v>
          </cell>
          <cell r="E302" t="str">
            <v>Watchman</v>
          </cell>
          <cell r="F302" t="str">
            <v>A</v>
          </cell>
          <cell r="G302" t="str">
            <v>A</v>
          </cell>
          <cell r="H302" t="str">
            <v>EF0301</v>
          </cell>
          <cell r="I302">
            <v>28126</v>
          </cell>
          <cell r="J302" t="str">
            <v>30</v>
          </cell>
          <cell r="K302" t="str">
            <v>M</v>
          </cell>
          <cell r="L302" t="str">
            <v>Elfasher</v>
          </cell>
          <cell r="M302">
            <v>0</v>
          </cell>
          <cell r="V302">
            <v>1</v>
          </cell>
          <cell r="Y302">
            <v>1783577</v>
          </cell>
        </row>
        <row r="303">
          <cell r="A303" t="str">
            <v>EF0302</v>
          </cell>
          <cell r="B303" t="str">
            <v>Stopped</v>
          </cell>
          <cell r="C303" t="str">
            <v>Ahmed Ibrahim Ahmed</v>
          </cell>
          <cell r="D303" t="str">
            <v>LOG</v>
          </cell>
          <cell r="E303" t="str">
            <v>Watchman</v>
          </cell>
          <cell r="F303" t="str">
            <v>A</v>
          </cell>
          <cell r="G303" t="str">
            <v>A</v>
          </cell>
          <cell r="H303" t="str">
            <v>EF0302</v>
          </cell>
          <cell r="I303">
            <v>26299</v>
          </cell>
          <cell r="J303" t="str">
            <v>35</v>
          </cell>
          <cell r="K303" t="str">
            <v>M</v>
          </cell>
          <cell r="L303" t="str">
            <v>Elfasher</v>
          </cell>
          <cell r="M303">
            <v>0</v>
          </cell>
          <cell r="V303">
            <v>1</v>
          </cell>
        </row>
        <row r="304">
          <cell r="A304" t="str">
            <v>EF0303</v>
          </cell>
          <cell r="B304" t="str">
            <v>Stopped</v>
          </cell>
          <cell r="C304" t="str">
            <v>Yahya Abdalla Yagoub</v>
          </cell>
          <cell r="D304" t="str">
            <v>LOG</v>
          </cell>
          <cell r="E304" t="str">
            <v>Watchman</v>
          </cell>
          <cell r="F304" t="str">
            <v>A</v>
          </cell>
          <cell r="G304" t="str">
            <v>A</v>
          </cell>
          <cell r="H304" t="str">
            <v>EF0303</v>
          </cell>
          <cell r="I304">
            <v>25204</v>
          </cell>
          <cell r="J304" t="str">
            <v>38</v>
          </cell>
          <cell r="K304" t="str">
            <v>M</v>
          </cell>
          <cell r="L304" t="str">
            <v>Abushok Camp</v>
          </cell>
          <cell r="M304">
            <v>0</v>
          </cell>
          <cell r="V304">
            <v>1</v>
          </cell>
        </row>
        <row r="305">
          <cell r="A305" t="str">
            <v>EF0304</v>
          </cell>
          <cell r="B305" t="str">
            <v>Active</v>
          </cell>
          <cell r="C305" t="str">
            <v>Hassan Adam Ibrahim</v>
          </cell>
          <cell r="D305" t="str">
            <v>LOG</v>
          </cell>
          <cell r="E305" t="str">
            <v>Watchman</v>
          </cell>
          <cell r="F305" t="str">
            <v>A</v>
          </cell>
          <cell r="G305" t="str">
            <v>A</v>
          </cell>
          <cell r="H305" t="str">
            <v>EF0304</v>
          </cell>
          <cell r="I305">
            <v>28856</v>
          </cell>
          <cell r="J305" t="str">
            <v>28</v>
          </cell>
          <cell r="K305" t="str">
            <v>M</v>
          </cell>
          <cell r="L305" t="str">
            <v>Elfasher</v>
          </cell>
          <cell r="M305">
            <v>0</v>
          </cell>
          <cell r="V305">
            <v>1</v>
          </cell>
        </row>
        <row r="306">
          <cell r="A306" t="str">
            <v>EF0305</v>
          </cell>
          <cell r="B306" t="str">
            <v>Active</v>
          </cell>
          <cell r="C306" t="str">
            <v>Abdalla Mohamed Ahmed Elsafi</v>
          </cell>
          <cell r="D306" t="str">
            <v>LOG</v>
          </cell>
          <cell r="E306" t="str">
            <v>Watchman</v>
          </cell>
          <cell r="F306" t="str">
            <v>A</v>
          </cell>
          <cell r="G306" t="str">
            <v>A</v>
          </cell>
          <cell r="H306" t="str">
            <v>EF0305</v>
          </cell>
          <cell r="I306">
            <v>26299</v>
          </cell>
          <cell r="J306" t="str">
            <v>35</v>
          </cell>
          <cell r="K306" t="str">
            <v>M</v>
          </cell>
          <cell r="L306" t="str">
            <v>Elfasher</v>
          </cell>
          <cell r="M306">
            <v>0</v>
          </cell>
          <cell r="V306">
            <v>1</v>
          </cell>
          <cell r="AB306">
            <v>39106</v>
          </cell>
        </row>
        <row r="307">
          <cell r="A307" t="str">
            <v>EF0306</v>
          </cell>
          <cell r="B307" t="str">
            <v>Stopped</v>
          </cell>
          <cell r="C307" t="str">
            <v>Samah Mansour Elyas</v>
          </cell>
          <cell r="D307" t="str">
            <v>WS</v>
          </cell>
          <cell r="E307" t="str">
            <v>Community Animator</v>
          </cell>
          <cell r="F307" t="str">
            <v>D</v>
          </cell>
          <cell r="G307" t="str">
            <v>A</v>
          </cell>
          <cell r="H307" t="str">
            <v>EF0306</v>
          </cell>
          <cell r="I307">
            <v>30934</v>
          </cell>
          <cell r="J307" t="str">
            <v>22</v>
          </cell>
          <cell r="K307" t="str">
            <v>F</v>
          </cell>
          <cell r="L307" t="str">
            <v xml:space="preserve">Khartoum </v>
          </cell>
          <cell r="M307">
            <v>0</v>
          </cell>
          <cell r="V307">
            <v>1</v>
          </cell>
        </row>
        <row r="308">
          <cell r="A308" t="str">
            <v>EF0307</v>
          </cell>
          <cell r="B308" t="str">
            <v>Active</v>
          </cell>
          <cell r="C308" t="str">
            <v>Ahmed Mohamed Abaker</v>
          </cell>
          <cell r="D308" t="str">
            <v>NUT</v>
          </cell>
          <cell r="E308" t="str">
            <v>Nurse</v>
          </cell>
          <cell r="F308" t="str">
            <v>D</v>
          </cell>
          <cell r="G308" t="str">
            <v>A</v>
          </cell>
          <cell r="H308" t="str">
            <v>EF0307</v>
          </cell>
          <cell r="I308">
            <v>22647</v>
          </cell>
          <cell r="J308" t="str">
            <v>45</v>
          </cell>
          <cell r="K308" t="str">
            <v>M</v>
          </cell>
          <cell r="L308" t="str">
            <v>Abushok Camp-B14</v>
          </cell>
          <cell r="M308">
            <v>0</v>
          </cell>
          <cell r="V308">
            <v>1</v>
          </cell>
        </row>
        <row r="309">
          <cell r="A309" t="str">
            <v>EF0308</v>
          </cell>
          <cell r="B309" t="str">
            <v>Active</v>
          </cell>
          <cell r="C309" t="str">
            <v>Ahmed Abdulkarim Hassan</v>
          </cell>
          <cell r="D309" t="str">
            <v>LOG</v>
          </cell>
          <cell r="E309" t="str">
            <v>Driver</v>
          </cell>
          <cell r="F309" t="str">
            <v>C</v>
          </cell>
          <cell r="G309" t="str">
            <v>D</v>
          </cell>
          <cell r="H309" t="str">
            <v>EF0308</v>
          </cell>
          <cell r="I309">
            <v>28126</v>
          </cell>
          <cell r="J309" t="str">
            <v>30</v>
          </cell>
          <cell r="K309" t="str">
            <v>M</v>
          </cell>
          <cell r="L309" t="str">
            <v>Elfasher</v>
          </cell>
          <cell r="M309">
            <v>0</v>
          </cell>
          <cell r="V309">
            <v>1</v>
          </cell>
        </row>
        <row r="310">
          <cell r="A310" t="str">
            <v>EF0309</v>
          </cell>
          <cell r="B310" t="str">
            <v>Active</v>
          </cell>
          <cell r="C310" t="str">
            <v>Elnour Mussa Abdalla</v>
          </cell>
          <cell r="D310" t="str">
            <v>LOG</v>
          </cell>
          <cell r="E310" t="str">
            <v>Driver</v>
          </cell>
          <cell r="F310" t="str">
            <v>C</v>
          </cell>
          <cell r="G310" t="str">
            <v>D</v>
          </cell>
          <cell r="H310" t="str">
            <v>EF0309</v>
          </cell>
          <cell r="I310">
            <v>28126</v>
          </cell>
          <cell r="J310" t="str">
            <v>30</v>
          </cell>
          <cell r="K310" t="str">
            <v>M</v>
          </cell>
          <cell r="L310" t="str">
            <v>Elfasher</v>
          </cell>
          <cell r="M310">
            <v>0</v>
          </cell>
          <cell r="V310">
            <v>1</v>
          </cell>
          <cell r="Y310">
            <v>1790058</v>
          </cell>
          <cell r="AB310">
            <v>39098</v>
          </cell>
        </row>
        <row r="311">
          <cell r="A311" t="str">
            <v>EF0310</v>
          </cell>
          <cell r="B311" t="str">
            <v>Active</v>
          </cell>
          <cell r="C311" t="str">
            <v>Mohamed Idris Adam</v>
          </cell>
          <cell r="D311" t="str">
            <v>NUT</v>
          </cell>
          <cell r="E311" t="str">
            <v>Registrar</v>
          </cell>
          <cell r="F311" t="str">
            <v>C4</v>
          </cell>
          <cell r="G311" t="str">
            <v>C</v>
          </cell>
          <cell r="H311" t="str">
            <v>EF0310</v>
          </cell>
          <cell r="I311">
            <v>23743</v>
          </cell>
          <cell r="J311" t="str">
            <v>42</v>
          </cell>
          <cell r="K311" t="str">
            <v>M</v>
          </cell>
          <cell r="L311" t="str">
            <v>Abushok Camp-B14</v>
          </cell>
          <cell r="M311">
            <v>0</v>
          </cell>
          <cell r="V311">
            <v>1</v>
          </cell>
        </row>
        <row r="312">
          <cell r="A312" t="str">
            <v>EF0311</v>
          </cell>
          <cell r="B312" t="str">
            <v>Stopped</v>
          </cell>
          <cell r="C312" t="str">
            <v>Mohamed Badr Abdalmajid</v>
          </cell>
          <cell r="D312" t="str">
            <v>FS</v>
          </cell>
          <cell r="E312" t="str">
            <v>Data Entry Clerk</v>
          </cell>
          <cell r="F312" t="str">
            <v>C</v>
          </cell>
          <cell r="G312" t="str">
            <v>C</v>
          </cell>
          <cell r="H312" t="str">
            <v>EF0311</v>
          </cell>
          <cell r="I312">
            <v>29531</v>
          </cell>
          <cell r="J312" t="str">
            <v>26</v>
          </cell>
          <cell r="K312" t="str">
            <v>M</v>
          </cell>
          <cell r="L312" t="str">
            <v>Elfasher</v>
          </cell>
          <cell r="M312">
            <v>0</v>
          </cell>
          <cell r="V312">
            <v>1</v>
          </cell>
          <cell r="Y312">
            <v>1766275</v>
          </cell>
        </row>
        <row r="313">
          <cell r="A313" t="str">
            <v>EF0312</v>
          </cell>
          <cell r="B313" t="str">
            <v>Active</v>
          </cell>
          <cell r="C313" t="str">
            <v>Zakaria Mohamed Khamees</v>
          </cell>
          <cell r="D313" t="str">
            <v>LOG</v>
          </cell>
          <cell r="E313" t="str">
            <v>Driver</v>
          </cell>
          <cell r="F313" t="str">
            <v>C</v>
          </cell>
          <cell r="G313" t="str">
            <v>C4</v>
          </cell>
          <cell r="H313" t="str">
            <v>EF0312</v>
          </cell>
          <cell r="I313">
            <v>20090</v>
          </cell>
          <cell r="J313" t="str">
            <v>52</v>
          </cell>
          <cell r="K313" t="str">
            <v>M</v>
          </cell>
          <cell r="L313" t="str">
            <v>Elfasher</v>
          </cell>
          <cell r="M313">
            <v>0</v>
          </cell>
          <cell r="V313">
            <v>1</v>
          </cell>
          <cell r="Y313">
            <v>38071</v>
          </cell>
        </row>
        <row r="314">
          <cell r="A314" t="str">
            <v>EF0313</v>
          </cell>
          <cell r="B314" t="str">
            <v>Active</v>
          </cell>
          <cell r="C314" t="str">
            <v>Adam Osman Mukhtar</v>
          </cell>
          <cell r="D314" t="str">
            <v>LOG</v>
          </cell>
          <cell r="E314" t="str">
            <v>Driver</v>
          </cell>
          <cell r="F314" t="str">
            <v>C</v>
          </cell>
          <cell r="G314" t="str">
            <v>C</v>
          </cell>
          <cell r="H314" t="str">
            <v>EF0313</v>
          </cell>
          <cell r="I314">
            <v>23012</v>
          </cell>
          <cell r="J314" t="str">
            <v>44</v>
          </cell>
          <cell r="K314" t="str">
            <v>M</v>
          </cell>
          <cell r="L314" t="str">
            <v>Elfasher</v>
          </cell>
          <cell r="M314">
            <v>0</v>
          </cell>
          <cell r="V314">
            <v>1</v>
          </cell>
        </row>
        <row r="315">
          <cell r="A315" t="str">
            <v>EF0314</v>
          </cell>
          <cell r="B315" t="str">
            <v>Active</v>
          </cell>
          <cell r="C315" t="str">
            <v>Mohamed Adam Mohamed Abdalla</v>
          </cell>
          <cell r="D315" t="str">
            <v>LOG</v>
          </cell>
          <cell r="E315" t="str">
            <v>Driver</v>
          </cell>
          <cell r="F315" t="str">
            <v>C</v>
          </cell>
          <cell r="G315" t="str">
            <v>C</v>
          </cell>
          <cell r="H315" t="str">
            <v>EF0314</v>
          </cell>
          <cell r="I315">
            <v>28491</v>
          </cell>
          <cell r="J315" t="str">
            <v>29</v>
          </cell>
          <cell r="K315" t="str">
            <v>M</v>
          </cell>
          <cell r="L315" t="str">
            <v>Elfasher</v>
          </cell>
          <cell r="M315">
            <v>0</v>
          </cell>
          <cell r="V315">
            <v>1</v>
          </cell>
        </row>
        <row r="316">
          <cell r="A316" t="str">
            <v>EF0315</v>
          </cell>
          <cell r="B316" t="str">
            <v>Stopped</v>
          </cell>
          <cell r="C316" t="str">
            <v>Elsadig Eissa Samani</v>
          </cell>
          <cell r="D316" t="str">
            <v>LOG</v>
          </cell>
          <cell r="E316" t="str">
            <v>Driver</v>
          </cell>
          <cell r="F316" t="str">
            <v>C</v>
          </cell>
          <cell r="G316" t="str">
            <v>C</v>
          </cell>
          <cell r="H316" t="str">
            <v>EF0315</v>
          </cell>
          <cell r="I316">
            <v>24473</v>
          </cell>
          <cell r="J316" t="str">
            <v>40</v>
          </cell>
          <cell r="K316" t="str">
            <v>M</v>
          </cell>
          <cell r="L316" t="str">
            <v>Elfasher</v>
          </cell>
          <cell r="M316">
            <v>0</v>
          </cell>
          <cell r="V316">
            <v>1</v>
          </cell>
        </row>
        <row r="317">
          <cell r="A317" t="str">
            <v>EF0316</v>
          </cell>
          <cell r="B317" t="str">
            <v>Stopped</v>
          </cell>
          <cell r="C317" t="str">
            <v>Adam Omer Abaker</v>
          </cell>
          <cell r="D317" t="str">
            <v>LOG</v>
          </cell>
          <cell r="E317" t="str">
            <v>Watchman</v>
          </cell>
          <cell r="F317" t="str">
            <v>A</v>
          </cell>
          <cell r="G317" t="str">
            <v>C</v>
          </cell>
          <cell r="H317" t="str">
            <v>EF0316</v>
          </cell>
          <cell r="I317">
            <v>23012</v>
          </cell>
          <cell r="J317" t="str">
            <v>44</v>
          </cell>
          <cell r="K317" t="str">
            <v>M</v>
          </cell>
          <cell r="L317" t="str">
            <v>Dar El Salem</v>
          </cell>
          <cell r="M317">
            <v>0</v>
          </cell>
          <cell r="V317">
            <v>1</v>
          </cell>
          <cell r="Y317">
            <v>1716964</v>
          </cell>
        </row>
        <row r="318">
          <cell r="A318" t="str">
            <v>EF0317</v>
          </cell>
          <cell r="B318" t="str">
            <v>Stopped</v>
          </cell>
          <cell r="C318" t="str">
            <v>Mahmoud Ahmed Adam</v>
          </cell>
          <cell r="D318" t="str">
            <v>LOG</v>
          </cell>
          <cell r="E318" t="str">
            <v>Watchman</v>
          </cell>
          <cell r="F318" t="str">
            <v>A</v>
          </cell>
          <cell r="G318" t="str">
            <v>C</v>
          </cell>
          <cell r="H318" t="str">
            <v>EF0317</v>
          </cell>
          <cell r="I318">
            <v>30317</v>
          </cell>
          <cell r="J318" t="str">
            <v>24</v>
          </cell>
          <cell r="K318" t="str">
            <v>M</v>
          </cell>
          <cell r="L318" t="str">
            <v>Dar El Salem</v>
          </cell>
          <cell r="M318">
            <v>0</v>
          </cell>
          <cell r="V318">
            <v>1</v>
          </cell>
          <cell r="Y318">
            <v>1718063</v>
          </cell>
        </row>
        <row r="319">
          <cell r="A319" t="str">
            <v>EF0318</v>
          </cell>
          <cell r="B319" t="str">
            <v>Stopped</v>
          </cell>
          <cell r="C319" t="str">
            <v>Sanossi Mohamed Ibrahim</v>
          </cell>
          <cell r="D319" t="str">
            <v>LOG</v>
          </cell>
          <cell r="E319" t="str">
            <v>Watchman</v>
          </cell>
          <cell r="F319" t="str">
            <v>A</v>
          </cell>
          <cell r="G319" t="str">
            <v>A</v>
          </cell>
          <cell r="H319" t="str">
            <v>EF0318</v>
          </cell>
          <cell r="I319">
            <v>17899</v>
          </cell>
          <cell r="J319" t="str">
            <v>58</v>
          </cell>
          <cell r="K319" t="str">
            <v>M</v>
          </cell>
          <cell r="L319" t="str">
            <v>Dar El Salem</v>
          </cell>
          <cell r="M319">
            <v>0</v>
          </cell>
          <cell r="V319">
            <v>1</v>
          </cell>
          <cell r="Y319">
            <v>1783405</v>
          </cell>
        </row>
        <row r="320">
          <cell r="A320" t="str">
            <v>EF0319</v>
          </cell>
          <cell r="B320" t="str">
            <v>Stopped</v>
          </cell>
          <cell r="C320" t="str">
            <v>Adam Yaya MOHAMED</v>
          </cell>
          <cell r="D320" t="str">
            <v>LOG</v>
          </cell>
          <cell r="E320" t="str">
            <v>Watchman</v>
          </cell>
          <cell r="F320" t="str">
            <v>A</v>
          </cell>
          <cell r="G320" t="str">
            <v>A</v>
          </cell>
          <cell r="H320" t="str">
            <v>EF0319</v>
          </cell>
          <cell r="I320">
            <v>20090</v>
          </cell>
          <cell r="J320" t="str">
            <v>52</v>
          </cell>
          <cell r="K320" t="str">
            <v>M</v>
          </cell>
          <cell r="L320" t="str">
            <v>Dar El Salem</v>
          </cell>
          <cell r="M320">
            <v>0</v>
          </cell>
          <cell r="V320">
            <v>1</v>
          </cell>
        </row>
        <row r="321">
          <cell r="A321" t="str">
            <v>EF0320</v>
          </cell>
          <cell r="B321" t="str">
            <v>Stopped</v>
          </cell>
          <cell r="C321" t="str">
            <v>Elsadig Arja Abdurahman</v>
          </cell>
          <cell r="D321" t="str">
            <v>WS</v>
          </cell>
          <cell r="E321" t="str">
            <v>Drilling Assistant</v>
          </cell>
          <cell r="F321" t="str">
            <v>D</v>
          </cell>
          <cell r="G321" t="str">
            <v>A</v>
          </cell>
          <cell r="H321" t="str">
            <v>EF0320</v>
          </cell>
          <cell r="I321">
            <v>27395</v>
          </cell>
          <cell r="J321" t="str">
            <v>32</v>
          </cell>
          <cell r="K321" t="str">
            <v>M</v>
          </cell>
          <cell r="L321" t="str">
            <v>Elfasher</v>
          </cell>
          <cell r="M321">
            <v>0</v>
          </cell>
          <cell r="V321">
            <v>1</v>
          </cell>
          <cell r="Y321">
            <v>1783400</v>
          </cell>
        </row>
        <row r="322">
          <cell r="A322" t="str">
            <v>EF0321</v>
          </cell>
          <cell r="B322" t="str">
            <v>Active</v>
          </cell>
          <cell r="C322" t="str">
            <v>Haider  Hamid Sharif</v>
          </cell>
          <cell r="D322" t="str">
            <v>LOG</v>
          </cell>
          <cell r="E322" t="str">
            <v>Stock manager assistant</v>
          </cell>
          <cell r="F322" t="str">
            <v>D</v>
          </cell>
          <cell r="G322" t="str">
            <v>A</v>
          </cell>
          <cell r="H322" t="str">
            <v>EF0321</v>
          </cell>
          <cell r="I322">
            <v>25477</v>
          </cell>
          <cell r="J322" t="str">
            <v>37</v>
          </cell>
          <cell r="K322" t="str">
            <v>M</v>
          </cell>
          <cell r="L322" t="str">
            <v>Elfasher</v>
          </cell>
          <cell r="M322">
            <v>0</v>
          </cell>
        </row>
        <row r="323">
          <cell r="A323" t="str">
            <v>EF0322</v>
          </cell>
          <cell r="B323" t="str">
            <v>Active</v>
          </cell>
          <cell r="C323" t="str">
            <v>Khalid Hassan El Ahnef Ahmed</v>
          </cell>
          <cell r="D323" t="str">
            <v>LOG</v>
          </cell>
          <cell r="E323" t="str">
            <v>Driver</v>
          </cell>
          <cell r="F323" t="str">
            <v>C</v>
          </cell>
          <cell r="G323" t="str">
            <v>D</v>
          </cell>
          <cell r="H323" t="str">
            <v>EF0322</v>
          </cell>
          <cell r="I323">
            <v>25569</v>
          </cell>
          <cell r="J323" t="str">
            <v>37</v>
          </cell>
          <cell r="K323" t="str">
            <v>M</v>
          </cell>
          <cell r="L323" t="str">
            <v>Elfasher</v>
          </cell>
          <cell r="M323">
            <v>0</v>
          </cell>
          <cell r="V323">
            <v>1</v>
          </cell>
        </row>
        <row r="324">
          <cell r="A324" t="str">
            <v>EF0323</v>
          </cell>
          <cell r="B324" t="str">
            <v>Active</v>
          </cell>
          <cell r="C324" t="str">
            <v>Hamid Gamer El Deen Abaker</v>
          </cell>
          <cell r="D324" t="str">
            <v>NUT</v>
          </cell>
          <cell r="E324" t="str">
            <v>Medical Assistant</v>
          </cell>
          <cell r="F324" t="str">
            <v>E</v>
          </cell>
          <cell r="G324" t="str">
            <v>D</v>
          </cell>
          <cell r="H324" t="str">
            <v>EF0323</v>
          </cell>
          <cell r="I324">
            <v>19725</v>
          </cell>
          <cell r="J324" t="str">
            <v>53</v>
          </cell>
          <cell r="K324" t="str">
            <v>M</v>
          </cell>
          <cell r="L324" t="str">
            <v>Elfasher</v>
          </cell>
          <cell r="M324">
            <v>0</v>
          </cell>
        </row>
        <row r="325">
          <cell r="A325" t="str">
            <v>EF0324</v>
          </cell>
          <cell r="B325" t="str">
            <v>Active</v>
          </cell>
          <cell r="C325" t="str">
            <v>Abdelrahim ABDALLAH ADAM</v>
          </cell>
          <cell r="D325" t="str">
            <v>FS</v>
          </cell>
          <cell r="E325" t="str">
            <v>Veterinary Officer</v>
          </cell>
          <cell r="F325" t="str">
            <v>E</v>
          </cell>
          <cell r="G325" t="str">
            <v>C</v>
          </cell>
          <cell r="H325" t="str">
            <v>EF0324</v>
          </cell>
          <cell r="I325">
            <v>29593</v>
          </cell>
          <cell r="J325" t="str">
            <v>26</v>
          </cell>
          <cell r="K325" t="str">
            <v>M</v>
          </cell>
          <cell r="L325" t="str">
            <v>Elfasher</v>
          </cell>
          <cell r="M325">
            <v>0</v>
          </cell>
          <cell r="V325">
            <v>1</v>
          </cell>
          <cell r="Y325">
            <v>1790059</v>
          </cell>
        </row>
        <row r="326">
          <cell r="A326" t="str">
            <v>EF0325</v>
          </cell>
          <cell r="B326" t="str">
            <v>Active</v>
          </cell>
          <cell r="C326" t="str">
            <v>Yahya Abdalla Yagoub</v>
          </cell>
          <cell r="D326" t="str">
            <v>NUT</v>
          </cell>
          <cell r="E326" t="str">
            <v>watchman</v>
          </cell>
          <cell r="F326" t="str">
            <v>A</v>
          </cell>
          <cell r="G326" t="str">
            <v>E</v>
          </cell>
          <cell r="H326" t="str">
            <v>EF0325</v>
          </cell>
          <cell r="I326">
            <v>25204</v>
          </cell>
          <cell r="J326" t="str">
            <v>38</v>
          </cell>
          <cell r="K326" t="str">
            <v>M</v>
          </cell>
          <cell r="L326" t="str">
            <v>Abushok Camp</v>
          </cell>
          <cell r="M326">
            <v>0</v>
          </cell>
          <cell r="V326">
            <v>1</v>
          </cell>
          <cell r="Y326">
            <v>1783404</v>
          </cell>
        </row>
        <row r="327">
          <cell r="A327" t="str">
            <v>EF0326</v>
          </cell>
          <cell r="B327" t="str">
            <v>Active</v>
          </cell>
          <cell r="C327" t="str">
            <v xml:space="preserve">Haviz Ahmed Elbalowla </v>
          </cell>
          <cell r="D327" t="str">
            <v>NUT</v>
          </cell>
          <cell r="E327" t="str">
            <v>watchman</v>
          </cell>
          <cell r="F327" t="str">
            <v>A</v>
          </cell>
          <cell r="G327" t="str">
            <v>E</v>
          </cell>
          <cell r="H327" t="str">
            <v>EF0326</v>
          </cell>
          <cell r="I327">
            <v>27760</v>
          </cell>
          <cell r="J327" t="str">
            <v>31</v>
          </cell>
          <cell r="K327" t="str">
            <v>M</v>
          </cell>
          <cell r="L327" t="str">
            <v>Elfasher</v>
          </cell>
          <cell r="M327">
            <v>0</v>
          </cell>
          <cell r="V327">
            <v>1</v>
          </cell>
          <cell r="Y327">
            <v>1683403</v>
          </cell>
        </row>
        <row r="328">
          <cell r="A328" t="str">
            <v>EF0327</v>
          </cell>
          <cell r="B328" t="str">
            <v>Active</v>
          </cell>
          <cell r="C328" t="str">
            <v>Ismael Ahmed Osman</v>
          </cell>
          <cell r="D328" t="str">
            <v>NUT</v>
          </cell>
          <cell r="E328" t="str">
            <v>watchman</v>
          </cell>
          <cell r="F328" t="str">
            <v>A</v>
          </cell>
          <cell r="G328" t="str">
            <v>A</v>
          </cell>
          <cell r="H328" t="str">
            <v>EF0327</v>
          </cell>
          <cell r="I328">
            <v>24838</v>
          </cell>
          <cell r="J328" t="str">
            <v>39</v>
          </cell>
          <cell r="K328" t="str">
            <v>M</v>
          </cell>
          <cell r="L328" t="str">
            <v>Elfasher</v>
          </cell>
          <cell r="M328">
            <v>0</v>
          </cell>
          <cell r="V328">
            <v>1</v>
          </cell>
        </row>
        <row r="329">
          <cell r="A329" t="str">
            <v>EF0328</v>
          </cell>
          <cell r="B329" t="str">
            <v>Active</v>
          </cell>
          <cell r="C329" t="str">
            <v>Ahmed Ibrahim Ahmed</v>
          </cell>
          <cell r="D329" t="str">
            <v>NUT</v>
          </cell>
          <cell r="E329" t="str">
            <v>watchman</v>
          </cell>
          <cell r="F329" t="str">
            <v>A</v>
          </cell>
          <cell r="G329" t="str">
            <v>A</v>
          </cell>
          <cell r="H329" t="str">
            <v>EF0328</v>
          </cell>
          <cell r="I329">
            <v>26299</v>
          </cell>
          <cell r="J329" t="str">
            <v>35</v>
          </cell>
          <cell r="K329" t="str">
            <v>M</v>
          </cell>
          <cell r="L329" t="str">
            <v>Elfasher</v>
          </cell>
          <cell r="M329">
            <v>0</v>
          </cell>
          <cell r="V329">
            <v>1</v>
          </cell>
          <cell r="Y329">
            <v>1783406</v>
          </cell>
        </row>
        <row r="330">
          <cell r="A330" t="str">
            <v>EF0329</v>
          </cell>
          <cell r="B330" t="str">
            <v>Active</v>
          </cell>
          <cell r="C330" t="str">
            <v>Ishag Gamar Eldeen Abdalla</v>
          </cell>
          <cell r="D330" t="str">
            <v>NUT</v>
          </cell>
          <cell r="E330" t="str">
            <v>watchman</v>
          </cell>
          <cell r="F330" t="str">
            <v>A</v>
          </cell>
          <cell r="G330" t="str">
            <v>A</v>
          </cell>
          <cell r="H330" t="str">
            <v>EF0329</v>
          </cell>
          <cell r="I330">
            <v>28126</v>
          </cell>
          <cell r="J330" t="str">
            <v>30</v>
          </cell>
          <cell r="K330" t="str">
            <v>M</v>
          </cell>
          <cell r="L330" t="str">
            <v>Elfasher</v>
          </cell>
          <cell r="M330">
            <v>0</v>
          </cell>
          <cell r="V330">
            <v>1</v>
          </cell>
        </row>
        <row r="331">
          <cell r="A331" t="str">
            <v>EF0330</v>
          </cell>
          <cell r="B331" t="str">
            <v>Active</v>
          </cell>
          <cell r="C331" t="str">
            <v>Mubarak Abdulatif Al Sanosy</v>
          </cell>
          <cell r="D331" t="str">
            <v>WS</v>
          </cell>
          <cell r="E331" t="str">
            <v>Building Team Leader</v>
          </cell>
          <cell r="F331" t="str">
            <v>E</v>
          </cell>
          <cell r="G331" t="str">
            <v>A</v>
          </cell>
          <cell r="H331" t="str">
            <v>EF0330</v>
          </cell>
          <cell r="I331">
            <v>28383</v>
          </cell>
          <cell r="J331" t="str">
            <v>29</v>
          </cell>
          <cell r="K331" t="str">
            <v>M</v>
          </cell>
          <cell r="L331" t="str">
            <v>Elfasher</v>
          </cell>
          <cell r="M331">
            <v>0</v>
          </cell>
          <cell r="V331">
            <v>1</v>
          </cell>
          <cell r="Y331">
            <v>1735672</v>
          </cell>
        </row>
        <row r="332">
          <cell r="A332" t="str">
            <v>EF0331</v>
          </cell>
          <cell r="B332" t="str">
            <v>Active</v>
          </cell>
          <cell r="C332" t="str">
            <v xml:space="preserve">Haroun Musa Ibrahim </v>
          </cell>
          <cell r="D332" t="str">
            <v>NUT</v>
          </cell>
          <cell r="E332" t="str">
            <v>Home visitor</v>
          </cell>
          <cell r="F332" t="str">
            <v>B</v>
          </cell>
          <cell r="G332" t="str">
            <v>A</v>
          </cell>
          <cell r="H332" t="str">
            <v>EF0331</v>
          </cell>
          <cell r="I332">
            <v>25204</v>
          </cell>
          <cell r="J332" t="str">
            <v>38</v>
          </cell>
          <cell r="K332" t="str">
            <v>M</v>
          </cell>
          <cell r="L332" t="str">
            <v>Abushok Camp</v>
          </cell>
          <cell r="M332" t="str">
            <v>0915 17 59 73</v>
          </cell>
          <cell r="V332">
            <v>1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E</v>
          </cell>
          <cell r="H333">
            <v>207</v>
          </cell>
          <cell r="J333">
            <v>0</v>
          </cell>
          <cell r="L333">
            <v>0</v>
          </cell>
          <cell r="M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B</v>
          </cell>
          <cell r="H334">
            <v>207</v>
          </cell>
          <cell r="J334">
            <v>0</v>
          </cell>
          <cell r="L334">
            <v>0</v>
          </cell>
          <cell r="M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J335">
            <v>0</v>
          </cell>
          <cell r="L335">
            <v>0</v>
          </cell>
          <cell r="M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J336">
            <v>0</v>
          </cell>
          <cell r="L336">
            <v>0</v>
          </cell>
          <cell r="M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J337">
            <v>0</v>
          </cell>
          <cell r="L337">
            <v>0</v>
          </cell>
          <cell r="M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J338">
            <v>0</v>
          </cell>
          <cell r="L338">
            <v>0</v>
          </cell>
          <cell r="M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J339">
            <v>0</v>
          </cell>
          <cell r="L339">
            <v>0</v>
          </cell>
          <cell r="M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J340">
            <v>0</v>
          </cell>
          <cell r="L340">
            <v>0</v>
          </cell>
          <cell r="M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J341">
            <v>0</v>
          </cell>
          <cell r="L341">
            <v>0</v>
          </cell>
          <cell r="M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J342">
            <v>0</v>
          </cell>
          <cell r="L342">
            <v>0</v>
          </cell>
          <cell r="M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J343">
            <v>0</v>
          </cell>
          <cell r="L343">
            <v>0</v>
          </cell>
          <cell r="M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J344">
            <v>0</v>
          </cell>
          <cell r="L344">
            <v>0</v>
          </cell>
          <cell r="M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J345">
            <v>0</v>
          </cell>
          <cell r="L345">
            <v>0</v>
          </cell>
          <cell r="M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J346">
            <v>0</v>
          </cell>
          <cell r="L346">
            <v>0</v>
          </cell>
          <cell r="M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J347">
            <v>0</v>
          </cell>
          <cell r="L347">
            <v>0</v>
          </cell>
          <cell r="M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J348">
            <v>0</v>
          </cell>
          <cell r="L348">
            <v>0</v>
          </cell>
          <cell r="M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J349">
            <v>0</v>
          </cell>
          <cell r="L349">
            <v>0</v>
          </cell>
          <cell r="M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J350">
            <v>0</v>
          </cell>
          <cell r="L350">
            <v>0</v>
          </cell>
          <cell r="M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J351">
            <v>0</v>
          </cell>
          <cell r="L351">
            <v>0</v>
          </cell>
          <cell r="M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J352">
            <v>0</v>
          </cell>
          <cell r="L352">
            <v>0</v>
          </cell>
          <cell r="M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J353">
            <v>0</v>
          </cell>
          <cell r="L353">
            <v>0</v>
          </cell>
          <cell r="M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J354">
            <v>0</v>
          </cell>
          <cell r="L354">
            <v>0</v>
          </cell>
          <cell r="M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J355">
            <v>0</v>
          </cell>
          <cell r="L355">
            <v>0</v>
          </cell>
          <cell r="M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J356">
            <v>0</v>
          </cell>
          <cell r="L356">
            <v>0</v>
          </cell>
          <cell r="M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J357">
            <v>0</v>
          </cell>
          <cell r="L357">
            <v>0</v>
          </cell>
          <cell r="M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J358">
            <v>0</v>
          </cell>
          <cell r="L358">
            <v>0</v>
          </cell>
          <cell r="M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J359">
            <v>0</v>
          </cell>
          <cell r="L359">
            <v>0</v>
          </cell>
          <cell r="M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J360">
            <v>0</v>
          </cell>
          <cell r="L360">
            <v>0</v>
          </cell>
          <cell r="M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J361">
            <v>0</v>
          </cell>
          <cell r="L361">
            <v>0</v>
          </cell>
          <cell r="M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J362">
            <v>0</v>
          </cell>
          <cell r="L362">
            <v>0</v>
          </cell>
          <cell r="M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J363">
            <v>0</v>
          </cell>
          <cell r="L363">
            <v>0</v>
          </cell>
          <cell r="M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J364">
            <v>0</v>
          </cell>
          <cell r="L364">
            <v>0</v>
          </cell>
          <cell r="M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J365">
            <v>0</v>
          </cell>
          <cell r="L365">
            <v>0</v>
          </cell>
          <cell r="M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J366">
            <v>0</v>
          </cell>
          <cell r="L366">
            <v>0</v>
          </cell>
          <cell r="M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J367">
            <v>0</v>
          </cell>
          <cell r="L367">
            <v>0</v>
          </cell>
          <cell r="M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J368">
            <v>0</v>
          </cell>
          <cell r="L368">
            <v>0</v>
          </cell>
          <cell r="M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J369">
            <v>0</v>
          </cell>
          <cell r="L369">
            <v>0</v>
          </cell>
          <cell r="M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J370">
            <v>0</v>
          </cell>
          <cell r="L370">
            <v>0</v>
          </cell>
          <cell r="M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J371">
            <v>0</v>
          </cell>
          <cell r="L371">
            <v>0</v>
          </cell>
          <cell r="M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J372">
            <v>0</v>
          </cell>
          <cell r="L372">
            <v>0</v>
          </cell>
          <cell r="M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J373">
            <v>0</v>
          </cell>
          <cell r="L373">
            <v>0</v>
          </cell>
          <cell r="M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J374">
            <v>0</v>
          </cell>
          <cell r="L374">
            <v>0</v>
          </cell>
          <cell r="M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J375">
            <v>0</v>
          </cell>
          <cell r="L375">
            <v>0</v>
          </cell>
          <cell r="M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J376">
            <v>0</v>
          </cell>
          <cell r="L376">
            <v>0</v>
          </cell>
          <cell r="M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J377">
            <v>0</v>
          </cell>
          <cell r="L377">
            <v>0</v>
          </cell>
          <cell r="M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J378">
            <v>0</v>
          </cell>
          <cell r="L378">
            <v>0</v>
          </cell>
          <cell r="M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J379">
            <v>0</v>
          </cell>
          <cell r="L379">
            <v>0</v>
          </cell>
          <cell r="M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J380">
            <v>0</v>
          </cell>
          <cell r="L380">
            <v>0</v>
          </cell>
          <cell r="M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J381">
            <v>0</v>
          </cell>
          <cell r="L381">
            <v>0</v>
          </cell>
          <cell r="M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J382">
            <v>0</v>
          </cell>
          <cell r="L382">
            <v>0</v>
          </cell>
          <cell r="M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J383">
            <v>0</v>
          </cell>
          <cell r="L383">
            <v>0</v>
          </cell>
          <cell r="M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J384">
            <v>0</v>
          </cell>
          <cell r="L384">
            <v>0</v>
          </cell>
          <cell r="M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J385">
            <v>0</v>
          </cell>
          <cell r="L385">
            <v>0</v>
          </cell>
          <cell r="M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J386">
            <v>0</v>
          </cell>
          <cell r="L386">
            <v>0</v>
          </cell>
          <cell r="M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J387">
            <v>0</v>
          </cell>
          <cell r="L387">
            <v>0</v>
          </cell>
          <cell r="M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J388">
            <v>0</v>
          </cell>
          <cell r="L388">
            <v>0</v>
          </cell>
          <cell r="M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J389">
            <v>0</v>
          </cell>
          <cell r="L389">
            <v>0</v>
          </cell>
          <cell r="M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J390">
            <v>0</v>
          </cell>
          <cell r="L390">
            <v>0</v>
          </cell>
          <cell r="M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J391">
            <v>0</v>
          </cell>
          <cell r="L391">
            <v>0</v>
          </cell>
          <cell r="M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J392">
            <v>0</v>
          </cell>
          <cell r="L392">
            <v>0</v>
          </cell>
          <cell r="M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J393">
            <v>0</v>
          </cell>
          <cell r="L393">
            <v>0</v>
          </cell>
          <cell r="M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J394">
            <v>0</v>
          </cell>
          <cell r="L394">
            <v>0</v>
          </cell>
          <cell r="M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J395">
            <v>0</v>
          </cell>
          <cell r="L395">
            <v>0</v>
          </cell>
          <cell r="M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J396">
            <v>0</v>
          </cell>
          <cell r="L396">
            <v>0</v>
          </cell>
          <cell r="M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J397">
            <v>0</v>
          </cell>
          <cell r="L397">
            <v>0</v>
          </cell>
          <cell r="M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J398">
            <v>0</v>
          </cell>
          <cell r="L398">
            <v>0</v>
          </cell>
          <cell r="M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J399">
            <v>0</v>
          </cell>
          <cell r="L399">
            <v>0</v>
          </cell>
          <cell r="M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J400">
            <v>0</v>
          </cell>
          <cell r="L400">
            <v>0</v>
          </cell>
          <cell r="M400">
            <v>0</v>
          </cell>
        </row>
      </sheetData>
      <sheetData sheetId="3" refreshError="1"/>
      <sheetData sheetId="4" refreshError="1">
        <row r="4">
          <cell r="A4" t="str">
            <v>STAFF CODE</v>
          </cell>
        </row>
        <row r="6">
          <cell r="A6" t="str">
            <v>STAFF CODE</v>
          </cell>
          <cell r="B6" t="str">
            <v>STATUS</v>
          </cell>
          <cell r="C6" t="str">
            <v>NAME</v>
          </cell>
          <cell r="D6" t="str">
            <v>DEPT</v>
          </cell>
          <cell r="E6" t="str">
            <v>LOCATION</v>
          </cell>
          <cell r="F6" t="str">
            <v>POSITION</v>
          </cell>
          <cell r="G6" t="str">
            <v>GRADE</v>
          </cell>
          <cell r="H6" t="str">
            <v>NORMAL HOURS</v>
          </cell>
          <cell r="I6" t="str">
            <v>EXTRA HOURS</v>
          </cell>
          <cell r="J6" t="str">
            <v>OVERTIME NORMAL DAY</v>
          </cell>
          <cell r="K6" t="str">
            <v>OVERTIME WEEKLY HOLIDAY</v>
          </cell>
          <cell r="L6" t="str">
            <v>OVERTIME PUBLIC HOLIDAY</v>
          </cell>
          <cell r="M6" t="str">
            <v>OVERTIME WARNING</v>
          </cell>
        </row>
        <row r="7">
          <cell r="A7" t="str">
            <v>EF0001</v>
          </cell>
          <cell r="B7" t="str">
            <v>Active</v>
          </cell>
          <cell r="C7" t="str">
            <v xml:space="preserve">Abdalla EL NOUR MOHAMMED YAHIA </v>
          </cell>
          <cell r="D7" t="str">
            <v>NUT</v>
          </cell>
          <cell r="E7" t="str">
            <v>TFC</v>
          </cell>
          <cell r="F7" t="str">
            <v>Watchman</v>
          </cell>
          <cell r="G7" t="str">
            <v>A4</v>
          </cell>
          <cell r="H7">
            <v>208</v>
          </cell>
          <cell r="I7">
            <v>0</v>
          </cell>
          <cell r="J7">
            <v>0</v>
          </cell>
          <cell r="K7">
            <v>0</v>
          </cell>
          <cell r="L7">
            <v>413621.83671648003</v>
          </cell>
          <cell r="M7">
            <v>0</v>
          </cell>
        </row>
        <row r="8">
          <cell r="A8" t="str">
            <v>EF0002</v>
          </cell>
          <cell r="B8" t="str">
            <v>Stopped</v>
          </cell>
          <cell r="C8" t="str">
            <v xml:space="preserve">Abdalla IDRISS DEILA MANSUR </v>
          </cell>
          <cell r="D8" t="str">
            <v>LOG</v>
          </cell>
          <cell r="E8" t="str">
            <v>Office</v>
          </cell>
          <cell r="F8" t="str">
            <v>Driver</v>
          </cell>
          <cell r="G8" t="str">
            <v>C</v>
          </cell>
          <cell r="H8">
            <v>207</v>
          </cell>
          <cell r="I8">
            <v>0</v>
          </cell>
          <cell r="J8">
            <v>24.438356164383563</v>
          </cell>
          <cell r="K8">
            <v>0</v>
          </cell>
          <cell r="L8">
            <v>413621.83671648003</v>
          </cell>
          <cell r="M8">
            <v>0</v>
          </cell>
        </row>
        <row r="9">
          <cell r="A9" t="str">
            <v>EF0003</v>
          </cell>
          <cell r="B9" t="str">
            <v>Stopped</v>
          </cell>
          <cell r="C9" t="str">
            <v xml:space="preserve">Abdallah AHMED ISSA  </v>
          </cell>
          <cell r="D9" t="str">
            <v>NUT</v>
          </cell>
          <cell r="E9" t="str">
            <v>SFC</v>
          </cell>
          <cell r="F9" t="str">
            <v>Watchman</v>
          </cell>
          <cell r="G9" t="str">
            <v>A2</v>
          </cell>
          <cell r="H9">
            <v>208</v>
          </cell>
          <cell r="I9">
            <v>0</v>
          </cell>
          <cell r="J9">
            <v>0</v>
          </cell>
          <cell r="K9">
            <v>0</v>
          </cell>
          <cell r="L9">
            <v>489826.67515471968</v>
          </cell>
          <cell r="M9">
            <v>0</v>
          </cell>
        </row>
        <row r="10">
          <cell r="A10" t="str">
            <v>EF0004</v>
          </cell>
          <cell r="B10" t="str">
            <v>Stopped</v>
          </cell>
          <cell r="C10" t="str">
            <v xml:space="preserve">Abdallah EISSA ADAM </v>
          </cell>
          <cell r="D10" t="str">
            <v>NUT</v>
          </cell>
          <cell r="E10" t="str">
            <v>SFC</v>
          </cell>
          <cell r="F10" t="str">
            <v>Watchman</v>
          </cell>
          <cell r="G10" t="str">
            <v>A2</v>
          </cell>
          <cell r="H10">
            <v>208</v>
          </cell>
          <cell r="I10">
            <v>0</v>
          </cell>
          <cell r="J10">
            <v>0</v>
          </cell>
          <cell r="K10">
            <v>0</v>
          </cell>
          <cell r="L10">
            <v>517011.31442510424</v>
          </cell>
          <cell r="M10">
            <v>0</v>
          </cell>
        </row>
        <row r="11">
          <cell r="A11" t="str">
            <v>EF0005</v>
          </cell>
          <cell r="B11" t="str">
            <v>Stopped</v>
          </cell>
          <cell r="C11" t="str">
            <v xml:space="preserve">Abdulaziz ADAM ISHAG </v>
          </cell>
          <cell r="D11" t="str">
            <v>NUT</v>
          </cell>
          <cell r="E11" t="str">
            <v>SFC</v>
          </cell>
          <cell r="F11" t="str">
            <v xml:space="preserve">Food Mixer </v>
          </cell>
          <cell r="G11" t="str">
            <v>B2</v>
          </cell>
          <cell r="H11">
            <v>207</v>
          </cell>
          <cell r="I11">
            <v>0</v>
          </cell>
          <cell r="J11">
            <v>9.5479452054794507</v>
          </cell>
          <cell r="K11">
            <v>0</v>
          </cell>
          <cell r="L11">
            <v>405204.07460792002</v>
          </cell>
          <cell r="M11">
            <v>0</v>
          </cell>
        </row>
        <row r="12">
          <cell r="A12" t="str">
            <v>EF0007</v>
          </cell>
          <cell r="B12" t="str">
            <v>Active</v>
          </cell>
          <cell r="C12" t="str">
            <v xml:space="preserve">Abderahman OMER MOHAMED </v>
          </cell>
          <cell r="D12" t="str">
            <v>NUT</v>
          </cell>
          <cell r="E12" t="str">
            <v>TFC</v>
          </cell>
          <cell r="F12" t="str">
            <v xml:space="preserve">Phase Monitor </v>
          </cell>
          <cell r="G12" t="str">
            <v>B4</v>
          </cell>
          <cell r="H12">
            <v>208</v>
          </cell>
          <cell r="I12">
            <v>0</v>
          </cell>
          <cell r="J12">
            <v>0</v>
          </cell>
          <cell r="K12">
            <v>0</v>
          </cell>
          <cell r="L12">
            <v>489826.67515471968</v>
          </cell>
          <cell r="M12">
            <v>0</v>
          </cell>
        </row>
        <row r="13">
          <cell r="A13" t="str">
            <v>EF0008</v>
          </cell>
          <cell r="B13" t="str">
            <v>Stopped</v>
          </cell>
          <cell r="C13" t="str">
            <v xml:space="preserve">Abdulkazim YOUSSUF MOHAMED </v>
          </cell>
          <cell r="D13" t="str">
            <v>NUT</v>
          </cell>
          <cell r="E13" t="str">
            <v>SFC</v>
          </cell>
          <cell r="F13" t="str">
            <v>Watchman</v>
          </cell>
          <cell r="G13" t="str">
            <v>A1</v>
          </cell>
          <cell r="H13">
            <v>208</v>
          </cell>
          <cell r="I13">
            <v>0</v>
          </cell>
          <cell r="J13">
            <v>24.109589041095887</v>
          </cell>
          <cell r="K13">
            <v>0</v>
          </cell>
          <cell r="L13">
            <v>413621.83671648003</v>
          </cell>
          <cell r="M13">
            <v>0</v>
          </cell>
        </row>
        <row r="14">
          <cell r="A14" t="str">
            <v>EF0009</v>
          </cell>
          <cell r="B14" t="str">
            <v>Stopped</v>
          </cell>
          <cell r="C14" t="str">
            <v xml:space="preserve">Abdulkrim ADAM IZAK </v>
          </cell>
          <cell r="D14" t="str">
            <v>NUT</v>
          </cell>
          <cell r="E14" t="str">
            <v>SFC</v>
          </cell>
          <cell r="F14" t="str">
            <v xml:space="preserve">Food Mixer </v>
          </cell>
          <cell r="G14" t="str">
            <v>B2</v>
          </cell>
          <cell r="H14">
            <v>207</v>
          </cell>
          <cell r="I14">
            <v>0</v>
          </cell>
          <cell r="J14">
            <v>43.109589041095887</v>
          </cell>
          <cell r="K14">
            <v>0</v>
          </cell>
          <cell r="L14">
            <v>1126558.9190596484</v>
          </cell>
          <cell r="M14">
            <v>0</v>
          </cell>
        </row>
        <row r="15">
          <cell r="A15" t="str">
            <v>EF0010</v>
          </cell>
          <cell r="B15" t="str">
            <v>Stopped</v>
          </cell>
          <cell r="C15" t="str">
            <v xml:space="preserve">Abaker ARBAB ADAM  </v>
          </cell>
          <cell r="D15" t="str">
            <v>NUT</v>
          </cell>
          <cell r="E15" t="str">
            <v>SFC</v>
          </cell>
          <cell r="F15" t="str">
            <v>Watchman</v>
          </cell>
          <cell r="G15" t="str">
            <v>A2</v>
          </cell>
          <cell r="H15">
            <v>208</v>
          </cell>
          <cell r="I15">
            <v>0</v>
          </cell>
          <cell r="J15">
            <v>24.109589041095887</v>
          </cell>
          <cell r="K15">
            <v>0</v>
          </cell>
          <cell r="L15">
            <v>1063192.2554061953</v>
          </cell>
          <cell r="M15">
            <v>0</v>
          </cell>
        </row>
        <row r="16">
          <cell r="A16" t="str">
            <v>EF0011</v>
          </cell>
          <cell r="B16" t="str">
            <v>Active</v>
          </cell>
          <cell r="C16" t="str">
            <v xml:space="preserve">Abu Zaid MOHAMMED ABDALLAH </v>
          </cell>
          <cell r="D16" t="str">
            <v>LOG</v>
          </cell>
          <cell r="E16" t="str">
            <v>Office</v>
          </cell>
          <cell r="F16" t="str">
            <v>Transport/Secu Manager</v>
          </cell>
          <cell r="G16" t="str">
            <v>F4</v>
          </cell>
          <cell r="H16">
            <v>207</v>
          </cell>
          <cell r="I16">
            <v>0</v>
          </cell>
          <cell r="J16">
            <v>48.835616438356155</v>
          </cell>
          <cell r="K16">
            <v>0</v>
          </cell>
          <cell r="L16">
            <v>638286.74939056206</v>
          </cell>
          <cell r="M16">
            <v>0</v>
          </cell>
        </row>
        <row r="17">
          <cell r="A17" t="str">
            <v>EF0012</v>
          </cell>
          <cell r="B17" t="str">
            <v>Stopped</v>
          </cell>
          <cell r="C17" t="str">
            <v xml:space="preserve">Adam ABAKHER AHMED </v>
          </cell>
          <cell r="D17" t="str">
            <v>NUT</v>
          </cell>
          <cell r="E17" t="str">
            <v>SFC</v>
          </cell>
          <cell r="F17" t="str">
            <v xml:space="preserve">Supervisor </v>
          </cell>
          <cell r="G17" t="str">
            <v>F2</v>
          </cell>
          <cell r="H17">
            <v>207</v>
          </cell>
          <cell r="I17">
            <v>0</v>
          </cell>
          <cell r="J17">
            <v>28.561643835616437</v>
          </cell>
          <cell r="K17">
            <v>0</v>
          </cell>
          <cell r="L17">
            <v>942072.5276072612</v>
          </cell>
          <cell r="M17">
            <v>0</v>
          </cell>
        </row>
        <row r="18">
          <cell r="A18" t="str">
            <v>EF0013</v>
          </cell>
          <cell r="B18" t="str">
            <v>Active</v>
          </cell>
          <cell r="C18" t="str">
            <v xml:space="preserve">Adam IBRAHIM ABDALLA </v>
          </cell>
          <cell r="D18" t="str">
            <v>NUT</v>
          </cell>
          <cell r="E18" t="str">
            <v>OTP</v>
          </cell>
          <cell r="F18" t="str">
            <v>Registrar</v>
          </cell>
          <cell r="G18" t="str">
            <v>C4</v>
          </cell>
          <cell r="H18">
            <v>208</v>
          </cell>
          <cell r="I18">
            <v>0</v>
          </cell>
          <cell r="J18">
            <v>36.356164383561634</v>
          </cell>
          <cell r="K18">
            <v>0</v>
          </cell>
          <cell r="L18">
            <v>604134.03552884806</v>
          </cell>
          <cell r="M18">
            <v>0</v>
          </cell>
        </row>
        <row r="19">
          <cell r="A19" t="str">
            <v>EF0014</v>
          </cell>
          <cell r="B19" t="str">
            <v>Active</v>
          </cell>
          <cell r="C19" t="str">
            <v xml:space="preserve">Adam MOHAMEDIN ADAM  </v>
          </cell>
          <cell r="D19" t="str">
            <v>LOG</v>
          </cell>
          <cell r="E19" t="str">
            <v>Office</v>
          </cell>
          <cell r="F19" t="str">
            <v xml:space="preserve">Storekeeper </v>
          </cell>
          <cell r="G19" t="str">
            <v>E4</v>
          </cell>
          <cell r="H19">
            <v>207</v>
          </cell>
          <cell r="I19">
            <v>0</v>
          </cell>
          <cell r="J19">
            <v>17.438356164383563</v>
          </cell>
          <cell r="K19">
            <v>0</v>
          </cell>
          <cell r="L19">
            <v>638286.74939056206</v>
          </cell>
          <cell r="M19">
            <v>0</v>
          </cell>
        </row>
        <row r="20">
          <cell r="A20" t="str">
            <v>EF0015</v>
          </cell>
          <cell r="B20" t="str">
            <v>Stopped</v>
          </cell>
          <cell r="C20" t="str">
            <v xml:space="preserve">Adam MOHAMED ADAM SFC </v>
          </cell>
          <cell r="D20" t="str">
            <v>NUT</v>
          </cell>
          <cell r="E20" t="str">
            <v>SFC</v>
          </cell>
          <cell r="F20" t="str">
            <v>Health Educator</v>
          </cell>
          <cell r="G20" t="str">
            <v>C2</v>
          </cell>
          <cell r="H20">
            <v>207</v>
          </cell>
          <cell r="I20">
            <v>0</v>
          </cell>
          <cell r="J20">
            <v>0</v>
          </cell>
          <cell r="K20">
            <v>0</v>
          </cell>
          <cell r="L20">
            <v>436161.64845153713</v>
          </cell>
          <cell r="M20">
            <v>0</v>
          </cell>
        </row>
        <row r="21">
          <cell r="A21" t="str">
            <v>EF0016</v>
          </cell>
          <cell r="B21" t="str">
            <v>Active</v>
          </cell>
          <cell r="C21" t="str">
            <v xml:space="preserve">Adam OSMAN AHMED </v>
          </cell>
          <cell r="D21" t="str">
            <v>NUT</v>
          </cell>
          <cell r="E21" t="str">
            <v>TFC</v>
          </cell>
          <cell r="F21" t="str">
            <v>PM team leader</v>
          </cell>
          <cell r="G21" t="str">
            <v>C4</v>
          </cell>
          <cell r="H21">
            <v>208</v>
          </cell>
          <cell r="I21">
            <v>39264</v>
          </cell>
          <cell r="J21" t="str">
            <v>3 months</v>
          </cell>
          <cell r="K21" t="str">
            <v>February</v>
          </cell>
          <cell r="L21">
            <v>436161.64845153713</v>
          </cell>
          <cell r="M21">
            <v>0</v>
          </cell>
        </row>
        <row r="22">
          <cell r="A22" t="str">
            <v>EF0017</v>
          </cell>
          <cell r="B22" t="str">
            <v>Active</v>
          </cell>
          <cell r="C22" t="str">
            <v xml:space="preserve">Eldouma ABDELBASHER AHMED </v>
          </cell>
          <cell r="D22" t="str">
            <v>NUT</v>
          </cell>
          <cell r="E22" t="str">
            <v>TFC</v>
          </cell>
          <cell r="F22" t="str">
            <v>Watchman</v>
          </cell>
          <cell r="G22" t="str">
            <v>A4</v>
          </cell>
          <cell r="H22">
            <v>208</v>
          </cell>
          <cell r="I22">
            <v>0</v>
          </cell>
          <cell r="J22">
            <v>27.109589041095887</v>
          </cell>
          <cell r="K22">
            <v>0</v>
          </cell>
          <cell r="L22">
            <v>604134.03552884806</v>
          </cell>
          <cell r="M22">
            <v>0</v>
          </cell>
        </row>
        <row r="23">
          <cell r="A23" t="str">
            <v>EF0018</v>
          </cell>
          <cell r="B23" t="str">
            <v>Active</v>
          </cell>
          <cell r="C23" t="str">
            <v xml:space="preserve">Ahmed el Tijani MANSUR MAHMUD </v>
          </cell>
          <cell r="D23" t="str">
            <v>LOG</v>
          </cell>
          <cell r="E23" t="str">
            <v>Office</v>
          </cell>
          <cell r="F23" t="str">
            <v>Watchman</v>
          </cell>
          <cell r="G23" t="str">
            <v>A4</v>
          </cell>
          <cell r="H23">
            <v>208</v>
          </cell>
          <cell r="I23" t="str">
            <v>22/1/2007</v>
          </cell>
          <cell r="J23" t="str">
            <v>3 months</v>
          </cell>
          <cell r="K23" t="str">
            <v>February</v>
          </cell>
          <cell r="L23">
            <v>1126558.9190596484</v>
          </cell>
          <cell r="M23">
            <v>0</v>
          </cell>
        </row>
        <row r="24">
          <cell r="A24" t="str">
            <v>EF0019</v>
          </cell>
          <cell r="B24" t="str">
            <v>Stopped</v>
          </cell>
          <cell r="C24" t="str">
            <v xml:space="preserve">Ahmed MEKKI AHMED </v>
          </cell>
          <cell r="D24" t="str">
            <v>NUT</v>
          </cell>
          <cell r="E24" t="str">
            <v>SFC</v>
          </cell>
          <cell r="F24" t="str">
            <v>Health Educator</v>
          </cell>
          <cell r="G24" t="str">
            <v>C2</v>
          </cell>
          <cell r="H24">
            <v>207</v>
          </cell>
          <cell r="I24">
            <v>0</v>
          </cell>
          <cell r="J24">
            <v>8.5479452054794507</v>
          </cell>
          <cell r="K24">
            <v>0</v>
          </cell>
          <cell r="L24">
            <v>517011.31442510424</v>
          </cell>
          <cell r="M24">
            <v>0</v>
          </cell>
        </row>
        <row r="25">
          <cell r="A25" t="str">
            <v>EF0020</v>
          </cell>
          <cell r="B25" t="str">
            <v>Active</v>
          </cell>
          <cell r="C25" t="str">
            <v xml:space="preserve">Ahmed YOUSSUF Mohamed  </v>
          </cell>
          <cell r="D25" t="str">
            <v>FS</v>
          </cell>
          <cell r="E25" t="str">
            <v>Field</v>
          </cell>
          <cell r="F25" t="str">
            <v>Food security Supervisor</v>
          </cell>
          <cell r="G25" t="str">
            <v>F4</v>
          </cell>
          <cell r="H25">
            <v>207</v>
          </cell>
          <cell r="I25">
            <v>0</v>
          </cell>
          <cell r="J25">
            <v>0</v>
          </cell>
          <cell r="K25">
            <v>0</v>
          </cell>
          <cell r="L25">
            <v>396786.07494000002</v>
          </cell>
          <cell r="M25">
            <v>0</v>
          </cell>
        </row>
        <row r="26">
          <cell r="A26" t="str">
            <v>EF0021</v>
          </cell>
          <cell r="B26" t="str">
            <v>Active</v>
          </cell>
          <cell r="C26" t="str">
            <v xml:space="preserve">Aisha BABIKIR SHUMO </v>
          </cell>
          <cell r="D26" t="str">
            <v>NUT</v>
          </cell>
          <cell r="E26" t="str">
            <v>TFC</v>
          </cell>
          <cell r="F26" t="str">
            <v>Home Visitor</v>
          </cell>
          <cell r="G26" t="str">
            <v>B4</v>
          </cell>
          <cell r="H26">
            <v>207</v>
          </cell>
          <cell r="I26">
            <v>0</v>
          </cell>
          <cell r="J26">
            <v>0</v>
          </cell>
          <cell r="K26">
            <v>0</v>
          </cell>
          <cell r="L26">
            <v>436161.64845153713</v>
          </cell>
          <cell r="M26">
            <v>0</v>
          </cell>
        </row>
        <row r="27">
          <cell r="A27" t="str">
            <v>EF0022</v>
          </cell>
          <cell r="B27" t="str">
            <v>Stopped</v>
          </cell>
          <cell r="C27" t="str">
            <v xml:space="preserve">Al Tom AHMED IDRISS ALI </v>
          </cell>
          <cell r="D27" t="str">
            <v>LOG</v>
          </cell>
          <cell r="E27" t="str">
            <v>Guest House</v>
          </cell>
          <cell r="F27" t="str">
            <v>Watchman</v>
          </cell>
          <cell r="G27" t="str">
            <v>A</v>
          </cell>
          <cell r="H27">
            <v>208</v>
          </cell>
          <cell r="I27" t="str">
            <v>22/1/2007</v>
          </cell>
          <cell r="J27" t="str">
            <v>3 months</v>
          </cell>
          <cell r="K27" t="str">
            <v>February</v>
          </cell>
          <cell r="L27">
            <v>638286.74939056206</v>
          </cell>
          <cell r="M27">
            <v>0</v>
          </cell>
        </row>
        <row r="28">
          <cell r="A28" t="str">
            <v>EF0023</v>
          </cell>
          <cell r="B28" t="str">
            <v>Active</v>
          </cell>
          <cell r="C28" t="str">
            <v xml:space="preserve">Al Tom ISMAIL MOHAMMED </v>
          </cell>
          <cell r="D28" t="str">
            <v>LOG</v>
          </cell>
          <cell r="E28" t="str">
            <v>WHouse</v>
          </cell>
          <cell r="F28" t="str">
            <v xml:space="preserve">Watchman </v>
          </cell>
          <cell r="G28" t="str">
            <v>A4</v>
          </cell>
          <cell r="H28">
            <v>208</v>
          </cell>
          <cell r="I28">
            <v>0</v>
          </cell>
          <cell r="J28">
            <v>0</v>
          </cell>
          <cell r="K28">
            <v>0</v>
          </cell>
          <cell r="L28">
            <v>470286.45574</v>
          </cell>
          <cell r="M28">
            <v>0</v>
          </cell>
        </row>
        <row r="29">
          <cell r="A29" t="str">
            <v>EF0024</v>
          </cell>
          <cell r="B29" t="str">
            <v>Active</v>
          </cell>
          <cell r="C29" t="str">
            <v xml:space="preserve">Amir ABAKER ADAM </v>
          </cell>
          <cell r="D29" t="str">
            <v>NUT</v>
          </cell>
          <cell r="E29" t="str">
            <v>TFC</v>
          </cell>
          <cell r="F29" t="str">
            <v>PM team leader</v>
          </cell>
          <cell r="G29" t="str">
            <v>C4</v>
          </cell>
          <cell r="H29">
            <v>208</v>
          </cell>
          <cell r="I29">
            <v>3</v>
          </cell>
          <cell r="J29">
            <v>15.438356164383563</v>
          </cell>
          <cell r="K29">
            <v>0</v>
          </cell>
          <cell r="L29">
            <v>436161.64845153713</v>
          </cell>
          <cell r="M29">
            <v>0</v>
          </cell>
        </row>
        <row r="30">
          <cell r="A30" t="str">
            <v>EF0025</v>
          </cell>
          <cell r="B30" t="str">
            <v>Stopped</v>
          </cell>
          <cell r="C30" t="str">
            <v xml:space="preserve">Amira ABDERAHIM </v>
          </cell>
          <cell r="D30" t="str">
            <v>NUT</v>
          </cell>
          <cell r="E30" t="str">
            <v>TFC</v>
          </cell>
          <cell r="F30" t="str">
            <v xml:space="preserve">Phase Monitor </v>
          </cell>
          <cell r="G30" t="str">
            <v>B</v>
          </cell>
          <cell r="H30">
            <v>208</v>
          </cell>
          <cell r="I30">
            <v>0</v>
          </cell>
          <cell r="J30">
            <v>0</v>
          </cell>
          <cell r="K30">
            <v>0</v>
          </cell>
          <cell r="L30">
            <v>580536.02859999996</v>
          </cell>
          <cell r="M30">
            <v>0</v>
          </cell>
        </row>
        <row r="31">
          <cell r="A31" t="str">
            <v>EF0026</v>
          </cell>
          <cell r="B31" t="str">
            <v>Active</v>
          </cell>
          <cell r="C31" t="str">
            <v xml:space="preserve">Amna AHMED ABDELLA </v>
          </cell>
          <cell r="D31" t="str">
            <v>ADMIN</v>
          </cell>
          <cell r="E31" t="str">
            <v>Guest House</v>
          </cell>
          <cell r="F31" t="str">
            <v>Cleaner</v>
          </cell>
          <cell r="G31" t="str">
            <v>A4</v>
          </cell>
          <cell r="H31">
            <v>207</v>
          </cell>
          <cell r="I31">
            <v>0</v>
          </cell>
          <cell r="J31">
            <v>-0.64383561643836629</v>
          </cell>
          <cell r="K31">
            <v>0</v>
          </cell>
          <cell r="L31">
            <v>706535.77600000007</v>
          </cell>
          <cell r="M31">
            <v>0</v>
          </cell>
        </row>
        <row r="32">
          <cell r="A32" t="str">
            <v>EF0027</v>
          </cell>
          <cell r="B32" t="str">
            <v>Stopped</v>
          </cell>
          <cell r="C32" t="str">
            <v xml:space="preserve">Angelo WOLL </v>
          </cell>
          <cell r="D32" t="str">
            <v>NUT</v>
          </cell>
          <cell r="E32" t="str">
            <v>TFC</v>
          </cell>
          <cell r="F32" t="str">
            <v>PM team leader</v>
          </cell>
          <cell r="G32" t="str">
            <v>C</v>
          </cell>
          <cell r="H32">
            <v>208</v>
          </cell>
          <cell r="I32">
            <v>0</v>
          </cell>
          <cell r="J32">
            <v>21.150684931506845</v>
          </cell>
          <cell r="K32">
            <v>0</v>
          </cell>
          <cell r="L32">
            <v>470286.45574</v>
          </cell>
          <cell r="M32">
            <v>0</v>
          </cell>
        </row>
        <row r="33">
          <cell r="A33" t="str">
            <v>EF0028</v>
          </cell>
          <cell r="B33" t="str">
            <v>Stopped</v>
          </cell>
          <cell r="C33" t="str">
            <v xml:space="preserve">Asjad ABDALLA ADAM </v>
          </cell>
          <cell r="D33" t="str">
            <v>FS</v>
          </cell>
          <cell r="E33" t="str">
            <v>Field</v>
          </cell>
          <cell r="F33" t="str">
            <v xml:space="preserve">Food security monitor </v>
          </cell>
          <cell r="G33" t="str">
            <v>D</v>
          </cell>
          <cell r="H33">
            <v>207</v>
          </cell>
          <cell r="I33">
            <v>0</v>
          </cell>
          <cell r="J33">
            <v>24.109589041095887</v>
          </cell>
          <cell r="K33">
            <v>0</v>
          </cell>
          <cell r="L33">
            <v>480056.92</v>
          </cell>
          <cell r="M33">
            <v>0</v>
          </cell>
        </row>
        <row r="34">
          <cell r="A34" t="str">
            <v>EF0029</v>
          </cell>
          <cell r="B34" t="str">
            <v>Stopped</v>
          </cell>
          <cell r="C34" t="str">
            <v xml:space="preserve">Asma MOHAMED SALEH </v>
          </cell>
          <cell r="D34" t="str">
            <v>NUT</v>
          </cell>
          <cell r="E34" t="str">
            <v>TFC</v>
          </cell>
          <cell r="F34" t="str">
            <v xml:space="preserve">Measurer </v>
          </cell>
          <cell r="G34" t="str">
            <v>B</v>
          </cell>
          <cell r="H34">
            <v>207</v>
          </cell>
          <cell r="I34">
            <v>0</v>
          </cell>
          <cell r="J34">
            <v>0</v>
          </cell>
          <cell r="K34">
            <v>0</v>
          </cell>
          <cell r="L34">
            <v>638286.74939056206</v>
          </cell>
          <cell r="M34">
            <v>0</v>
          </cell>
        </row>
        <row r="35">
          <cell r="A35" t="str">
            <v>EF0030</v>
          </cell>
          <cell r="B35" t="str">
            <v>Stopped</v>
          </cell>
          <cell r="C35" t="str">
            <v xml:space="preserve">Awatif SALEH ABAKER </v>
          </cell>
          <cell r="D35" t="str">
            <v>NUT</v>
          </cell>
          <cell r="E35" t="str">
            <v>TFC</v>
          </cell>
          <cell r="F35" t="str">
            <v xml:space="preserve">Phase Monitor </v>
          </cell>
          <cell r="G35" t="str">
            <v>B1</v>
          </cell>
          <cell r="H35">
            <v>208</v>
          </cell>
          <cell r="I35">
            <v>5</v>
          </cell>
          <cell r="J35">
            <v>0.35616438356163371</v>
          </cell>
          <cell r="K35">
            <v>0</v>
          </cell>
          <cell r="L35">
            <v>706535.77600000007</v>
          </cell>
          <cell r="M35">
            <v>0</v>
          </cell>
        </row>
        <row r="36">
          <cell r="A36" t="str">
            <v>EF0031</v>
          </cell>
          <cell r="B36" t="str">
            <v>Active</v>
          </cell>
          <cell r="C36" t="str">
            <v xml:space="preserve">Aziza ABDALLA ABAKER </v>
          </cell>
          <cell r="D36" t="str">
            <v>NUT</v>
          </cell>
          <cell r="E36" t="str">
            <v>OTP</v>
          </cell>
          <cell r="F36" t="str">
            <v>Social animator</v>
          </cell>
          <cell r="G36" t="str">
            <v>C4</v>
          </cell>
          <cell r="H36">
            <v>207</v>
          </cell>
          <cell r="I36">
            <v>0</v>
          </cell>
          <cell r="J36">
            <v>43.013698630136986</v>
          </cell>
          <cell r="K36">
            <v>0</v>
          </cell>
          <cell r="L36">
            <v>706535.77600000007</v>
          </cell>
          <cell r="M36">
            <v>0</v>
          </cell>
        </row>
        <row r="37">
          <cell r="A37" t="str">
            <v>EF0032</v>
          </cell>
          <cell r="B37" t="str">
            <v>Stopped</v>
          </cell>
          <cell r="C37" t="str">
            <v xml:space="preserve">Betty GRACE </v>
          </cell>
          <cell r="D37" t="str">
            <v>NUT</v>
          </cell>
          <cell r="E37" t="str">
            <v>TFC</v>
          </cell>
          <cell r="F37" t="str">
            <v>Nurse</v>
          </cell>
          <cell r="G37" t="str">
            <v>D</v>
          </cell>
          <cell r="H37">
            <v>208</v>
          </cell>
          <cell r="I37">
            <v>0</v>
          </cell>
          <cell r="J37">
            <v>0</v>
          </cell>
          <cell r="K37">
            <v>0</v>
          </cell>
          <cell r="L37">
            <v>706535.77600000007</v>
          </cell>
          <cell r="M37">
            <v>0</v>
          </cell>
        </row>
        <row r="38">
          <cell r="A38" t="str">
            <v>EF0033</v>
          </cell>
          <cell r="B38" t="str">
            <v>Stopped</v>
          </cell>
          <cell r="C38" t="str">
            <v xml:space="preserve">Ehmad MAHJOUB MOHAMMED </v>
          </cell>
          <cell r="D38" t="str">
            <v>LOG</v>
          </cell>
          <cell r="E38" t="str">
            <v>Office</v>
          </cell>
          <cell r="F38" t="str">
            <v xml:space="preserve">Radio operator </v>
          </cell>
          <cell r="G38" t="str">
            <v>D</v>
          </cell>
          <cell r="H38">
            <v>207</v>
          </cell>
          <cell r="I38">
            <v>39252</v>
          </cell>
          <cell r="J38" t="str">
            <v>3 months</v>
          </cell>
          <cell r="K38" t="str">
            <v>July</v>
          </cell>
          <cell r="L38">
            <v>517011.31442510424</v>
          </cell>
          <cell r="M38">
            <v>0</v>
          </cell>
        </row>
        <row r="39">
          <cell r="A39" t="str">
            <v>EF0034</v>
          </cell>
          <cell r="B39" t="str">
            <v>Stopped</v>
          </cell>
          <cell r="C39" t="str">
            <v xml:space="preserve">Elie THOMAS </v>
          </cell>
          <cell r="D39" t="str">
            <v>NUT</v>
          </cell>
          <cell r="E39" t="str">
            <v>TFC</v>
          </cell>
          <cell r="F39" t="str">
            <v>Nurse</v>
          </cell>
          <cell r="G39" t="str">
            <v>D</v>
          </cell>
          <cell r="H39">
            <v>208</v>
          </cell>
          <cell r="I39">
            <v>0</v>
          </cell>
          <cell r="J39">
            <v>23.356164383561634</v>
          </cell>
          <cell r="K39">
            <v>0</v>
          </cell>
          <cell r="L39">
            <v>396786.07494000002</v>
          </cell>
          <cell r="M39">
            <v>0</v>
          </cell>
        </row>
        <row r="40">
          <cell r="A40" t="str">
            <v>EF0035</v>
          </cell>
          <cell r="B40" t="str">
            <v>Active</v>
          </cell>
          <cell r="C40" t="str">
            <v xml:space="preserve">Eltaieb ADAM AHMED </v>
          </cell>
          <cell r="D40" t="str">
            <v>NUT</v>
          </cell>
          <cell r="E40" t="str">
            <v>TFC</v>
          </cell>
          <cell r="F40" t="str">
            <v xml:space="preserve">Phase Monitor </v>
          </cell>
          <cell r="G40" t="str">
            <v>B4</v>
          </cell>
          <cell r="H40">
            <v>208</v>
          </cell>
          <cell r="I40">
            <v>0</v>
          </cell>
          <cell r="J40">
            <v>4.1095890410958873</v>
          </cell>
          <cell r="K40">
            <v>0</v>
          </cell>
          <cell r="L40">
            <v>396786.07494000002</v>
          </cell>
          <cell r="M40">
            <v>0</v>
          </cell>
        </row>
        <row r="41">
          <cell r="A41" t="str">
            <v>EF0036</v>
          </cell>
          <cell r="B41" t="str">
            <v>Stopped</v>
          </cell>
          <cell r="C41" t="str">
            <v xml:space="preserve">Fadhia ISMIEL </v>
          </cell>
          <cell r="D41" t="str">
            <v>NUT</v>
          </cell>
          <cell r="E41" t="str">
            <v>TFC</v>
          </cell>
          <cell r="F41" t="str">
            <v xml:space="preserve">Cleaner </v>
          </cell>
          <cell r="G41" t="str">
            <v>A</v>
          </cell>
          <cell r="H41">
            <v>207</v>
          </cell>
          <cell r="I41">
            <v>0</v>
          </cell>
          <cell r="J41">
            <v>45.06849315068493</v>
          </cell>
          <cell r="K41">
            <v>0</v>
          </cell>
          <cell r="L41">
            <v>517011.31442510424</v>
          </cell>
          <cell r="M41">
            <v>0</v>
          </cell>
        </row>
        <row r="42">
          <cell r="A42" t="str">
            <v>EF0037</v>
          </cell>
          <cell r="B42" t="str">
            <v>Stopped</v>
          </cell>
          <cell r="C42" t="str">
            <v xml:space="preserve">Fadul MOHAMMED ABDALLA </v>
          </cell>
          <cell r="D42" t="str">
            <v>LOG</v>
          </cell>
          <cell r="E42" t="str">
            <v>Guest House</v>
          </cell>
          <cell r="F42" t="str">
            <v xml:space="preserve">Watchman </v>
          </cell>
          <cell r="G42" t="str">
            <v>A</v>
          </cell>
          <cell r="H42">
            <v>208</v>
          </cell>
          <cell r="I42">
            <v>0</v>
          </cell>
          <cell r="J42">
            <v>0</v>
          </cell>
          <cell r="K42">
            <v>0</v>
          </cell>
          <cell r="L42">
            <v>436161.64845153713</v>
          </cell>
          <cell r="M42">
            <v>0</v>
          </cell>
        </row>
        <row r="43">
          <cell r="A43" t="str">
            <v>EF0038</v>
          </cell>
          <cell r="B43" t="str">
            <v>Active</v>
          </cell>
          <cell r="C43" t="str">
            <v xml:space="preserve">Fathia ABDALLHA ABDULRHAMAN  </v>
          </cell>
          <cell r="D43" t="str">
            <v>NUT</v>
          </cell>
          <cell r="E43" t="str">
            <v>TFC</v>
          </cell>
          <cell r="F43" t="str">
            <v xml:space="preserve">Home Visitor </v>
          </cell>
          <cell r="G43" t="str">
            <v>B4</v>
          </cell>
          <cell r="H43">
            <v>207</v>
          </cell>
          <cell r="I43">
            <v>39299</v>
          </cell>
          <cell r="J43" t="str">
            <v>3 months</v>
          </cell>
          <cell r="K43" t="str">
            <v>June</v>
          </cell>
          <cell r="L43">
            <v>436161.64845153713</v>
          </cell>
          <cell r="M43">
            <v>0</v>
          </cell>
        </row>
        <row r="44">
          <cell r="A44" t="str">
            <v>EF0039</v>
          </cell>
          <cell r="B44" t="str">
            <v>Active</v>
          </cell>
          <cell r="C44" t="str">
            <v xml:space="preserve">Fatima ABDERAHMAN HASSAN </v>
          </cell>
          <cell r="D44" t="str">
            <v>NUT</v>
          </cell>
          <cell r="E44" t="str">
            <v>TFC</v>
          </cell>
          <cell r="F44" t="str">
            <v xml:space="preserve">Cook </v>
          </cell>
          <cell r="G44" t="str">
            <v>A4</v>
          </cell>
          <cell r="H44">
            <v>207</v>
          </cell>
          <cell r="I44">
            <v>0</v>
          </cell>
          <cell r="J44">
            <v>0</v>
          </cell>
          <cell r="K44">
            <v>0</v>
          </cell>
          <cell r="L44">
            <v>517011.31442510424</v>
          </cell>
          <cell r="M44">
            <v>0</v>
          </cell>
        </row>
        <row r="45">
          <cell r="A45" t="str">
            <v>EF0040</v>
          </cell>
          <cell r="B45" t="str">
            <v>Active</v>
          </cell>
          <cell r="C45" t="str">
            <v xml:space="preserve">Fatima ADAM IBRAHIM </v>
          </cell>
          <cell r="D45" t="str">
            <v>ADMIN</v>
          </cell>
          <cell r="E45" t="str">
            <v>Office</v>
          </cell>
          <cell r="F45" t="str">
            <v>Cleaner</v>
          </cell>
          <cell r="G45" t="str">
            <v>A4</v>
          </cell>
          <cell r="H45">
            <v>207</v>
          </cell>
          <cell r="I45">
            <v>0</v>
          </cell>
          <cell r="J45">
            <v>0</v>
          </cell>
          <cell r="K45">
            <v>0</v>
          </cell>
          <cell r="L45">
            <v>489826.67515471968</v>
          </cell>
          <cell r="M45">
            <v>0</v>
          </cell>
        </row>
        <row r="46">
          <cell r="A46" t="str">
            <v>EF0041</v>
          </cell>
          <cell r="B46" t="str">
            <v>Active</v>
          </cell>
          <cell r="C46" t="str">
            <v xml:space="preserve">Fatima ADAM MOHAMED </v>
          </cell>
          <cell r="D46" t="str">
            <v>NUT</v>
          </cell>
          <cell r="E46" t="str">
            <v>TFC</v>
          </cell>
          <cell r="F46" t="str">
            <v xml:space="preserve">Home Visitor </v>
          </cell>
          <cell r="G46" t="str">
            <v>B4</v>
          </cell>
          <cell r="H46">
            <v>207</v>
          </cell>
          <cell r="I46">
            <v>0</v>
          </cell>
          <cell r="J46">
            <v>0</v>
          </cell>
          <cell r="K46">
            <v>0</v>
          </cell>
          <cell r="L46">
            <v>470286.45574</v>
          </cell>
          <cell r="M46">
            <v>0</v>
          </cell>
        </row>
        <row r="47">
          <cell r="A47" t="str">
            <v>EF0042</v>
          </cell>
          <cell r="B47" t="str">
            <v>Stopped</v>
          </cell>
          <cell r="C47" t="str">
            <v xml:space="preserve">Gafar HASSAN OMAR </v>
          </cell>
          <cell r="D47" t="str">
            <v>NUT</v>
          </cell>
          <cell r="E47" t="str">
            <v>SFC</v>
          </cell>
          <cell r="F47" t="str">
            <v xml:space="preserve">Food Distributor </v>
          </cell>
          <cell r="G47" t="str">
            <v>B2</v>
          </cell>
          <cell r="H47">
            <v>207</v>
          </cell>
          <cell r="I47">
            <v>0</v>
          </cell>
          <cell r="J47">
            <v>29.657534246575338</v>
          </cell>
          <cell r="K47">
            <v>0</v>
          </cell>
          <cell r="L47">
            <v>436161.64845153713</v>
          </cell>
          <cell r="M47">
            <v>0</v>
          </cell>
        </row>
        <row r="48">
          <cell r="A48" t="str">
            <v>EF0043</v>
          </cell>
          <cell r="B48" t="str">
            <v>Stopped</v>
          </cell>
          <cell r="C48" t="str">
            <v xml:space="preserve">Gezira ABAKER ADAM MOHAMED </v>
          </cell>
          <cell r="D48" t="str">
            <v>NUT</v>
          </cell>
          <cell r="E48" t="str">
            <v>TFC</v>
          </cell>
          <cell r="F48" t="str">
            <v xml:space="preserve">Home Visitor </v>
          </cell>
          <cell r="G48" t="str">
            <v>B</v>
          </cell>
          <cell r="H48">
            <v>207</v>
          </cell>
          <cell r="I48">
            <v>0</v>
          </cell>
          <cell r="J48">
            <v>0</v>
          </cell>
          <cell r="K48">
            <v>0</v>
          </cell>
          <cell r="L48">
            <v>776886.20824858558</v>
          </cell>
          <cell r="M48">
            <v>0</v>
          </cell>
        </row>
        <row r="49">
          <cell r="A49" t="str">
            <v>EF0044</v>
          </cell>
          <cell r="B49" t="str">
            <v>Active</v>
          </cell>
          <cell r="C49" t="str">
            <v xml:space="preserve">Halima IBRAHIM ABDLESSIS </v>
          </cell>
          <cell r="D49" t="str">
            <v>NUT</v>
          </cell>
          <cell r="E49" t="str">
            <v>TFC</v>
          </cell>
          <cell r="F49" t="str">
            <v xml:space="preserve">Cleaner </v>
          </cell>
          <cell r="G49" t="str">
            <v>A4</v>
          </cell>
          <cell r="H49">
            <v>207</v>
          </cell>
          <cell r="I49">
            <v>0</v>
          </cell>
          <cell r="J49">
            <v>8.3561643835616337</v>
          </cell>
          <cell r="K49">
            <v>18</v>
          </cell>
          <cell r="L49">
            <v>1126558.9190596484</v>
          </cell>
          <cell r="M49">
            <v>0</v>
          </cell>
        </row>
        <row r="50">
          <cell r="A50" t="str">
            <v>EF0045</v>
          </cell>
          <cell r="B50" t="str">
            <v>Active</v>
          </cell>
          <cell r="C50" t="str">
            <v xml:space="preserve">Hanan MOHAMAD ADAM </v>
          </cell>
          <cell r="D50" t="str">
            <v>NUT</v>
          </cell>
          <cell r="E50" t="str">
            <v>OTP</v>
          </cell>
          <cell r="F50" t="str">
            <v xml:space="preserve">Psychosocial Worker </v>
          </cell>
          <cell r="G50" t="str">
            <v>D4</v>
          </cell>
          <cell r="H50">
            <v>207</v>
          </cell>
          <cell r="I50">
            <v>0</v>
          </cell>
          <cell r="J50">
            <v>26.082191780821915</v>
          </cell>
          <cell r="K50">
            <v>0</v>
          </cell>
          <cell r="L50">
            <v>436161.64845153713</v>
          </cell>
          <cell r="M50">
            <v>0</v>
          </cell>
        </row>
        <row r="51">
          <cell r="A51" t="str">
            <v>EF0046</v>
          </cell>
          <cell r="B51" t="str">
            <v>Active</v>
          </cell>
          <cell r="C51" t="str">
            <v xml:space="preserve">Hassan AHMED ABDURAHMAN </v>
          </cell>
          <cell r="D51" t="str">
            <v>NUT</v>
          </cell>
          <cell r="E51" t="str">
            <v>TFC</v>
          </cell>
          <cell r="F51" t="str">
            <v xml:space="preserve">TFC Supervisor </v>
          </cell>
          <cell r="G51" t="str">
            <v>F4</v>
          </cell>
          <cell r="H51">
            <v>207</v>
          </cell>
          <cell r="I51">
            <v>0</v>
          </cell>
          <cell r="J51">
            <v>0</v>
          </cell>
          <cell r="K51">
            <v>0</v>
          </cell>
          <cell r="L51">
            <v>517011.31442510424</v>
          </cell>
          <cell r="M51">
            <v>0</v>
          </cell>
        </row>
        <row r="52">
          <cell r="A52" t="str">
            <v>EF0047</v>
          </cell>
          <cell r="B52" t="str">
            <v>Active</v>
          </cell>
          <cell r="C52" t="str">
            <v xml:space="preserve">Hassan HASHIM ALI </v>
          </cell>
          <cell r="D52" t="str">
            <v>LOG</v>
          </cell>
          <cell r="E52" t="str">
            <v>Office</v>
          </cell>
          <cell r="F52" t="str">
            <v>Watchman</v>
          </cell>
          <cell r="G52" t="str">
            <v>A4</v>
          </cell>
          <cell r="H52">
            <v>208</v>
          </cell>
          <cell r="I52">
            <v>0</v>
          </cell>
          <cell r="J52">
            <v>8.1780821917808169</v>
          </cell>
          <cell r="K52">
            <v>0</v>
          </cell>
          <cell r="L52">
            <v>396786.07494000002</v>
          </cell>
          <cell r="M52">
            <v>0</v>
          </cell>
        </row>
        <row r="53">
          <cell r="A53" t="str">
            <v>EF0048</v>
          </cell>
          <cell r="B53" t="str">
            <v>Active</v>
          </cell>
          <cell r="C53" t="str">
            <v xml:space="preserve">Hassina ADDOMA ABDULLA </v>
          </cell>
          <cell r="D53" t="str">
            <v>NUT</v>
          </cell>
          <cell r="E53" t="str">
            <v>TFC</v>
          </cell>
          <cell r="F53" t="str">
            <v xml:space="preserve">Home Visitor </v>
          </cell>
          <cell r="G53" t="str">
            <v>B4</v>
          </cell>
          <cell r="H53">
            <v>207</v>
          </cell>
          <cell r="I53">
            <v>0</v>
          </cell>
          <cell r="J53">
            <v>0</v>
          </cell>
          <cell r="K53">
            <v>0</v>
          </cell>
          <cell r="L53">
            <v>405204.07460792002</v>
          </cell>
          <cell r="M53">
            <v>0</v>
          </cell>
        </row>
        <row r="54">
          <cell r="A54" t="str">
            <v>EF0049</v>
          </cell>
          <cell r="B54" t="str">
            <v>Stopped</v>
          </cell>
          <cell r="C54" t="str">
            <v xml:space="preserve">Hawa ABDALLA MOHAMMED </v>
          </cell>
          <cell r="D54" t="str">
            <v>NUT</v>
          </cell>
          <cell r="E54" t="str">
            <v>TFC</v>
          </cell>
          <cell r="F54" t="str">
            <v xml:space="preserve">Cook </v>
          </cell>
          <cell r="G54" t="str">
            <v>A</v>
          </cell>
          <cell r="H54">
            <v>207</v>
          </cell>
          <cell r="I54">
            <v>0</v>
          </cell>
          <cell r="J54">
            <v>44.438356164383563</v>
          </cell>
          <cell r="K54">
            <v>0</v>
          </cell>
          <cell r="L54">
            <v>470286.45574</v>
          </cell>
          <cell r="M54">
            <v>0</v>
          </cell>
        </row>
        <row r="55">
          <cell r="A55" t="str">
            <v>EF0050</v>
          </cell>
          <cell r="B55" t="str">
            <v>Stopped</v>
          </cell>
          <cell r="C55" t="str">
            <v xml:space="preserve">Hawa ABDALLA MUKHTAR </v>
          </cell>
          <cell r="D55" t="str">
            <v>NUT</v>
          </cell>
          <cell r="E55" t="str">
            <v>TFC</v>
          </cell>
          <cell r="F55" t="str">
            <v xml:space="preserve">Cook </v>
          </cell>
          <cell r="G55" t="str">
            <v>A1</v>
          </cell>
          <cell r="H55">
            <v>207</v>
          </cell>
          <cell r="I55">
            <v>0</v>
          </cell>
          <cell r="J55">
            <v>0</v>
          </cell>
          <cell r="K55">
            <v>0</v>
          </cell>
          <cell r="L55">
            <v>396786.07494000002</v>
          </cell>
          <cell r="M55">
            <v>0</v>
          </cell>
        </row>
        <row r="56">
          <cell r="A56" t="str">
            <v>EF0051</v>
          </cell>
          <cell r="B56" t="str">
            <v>Stopped</v>
          </cell>
          <cell r="C56" t="str">
            <v xml:space="preserve">Houda HAMID </v>
          </cell>
          <cell r="D56" t="str">
            <v>NUT</v>
          </cell>
          <cell r="E56" t="str">
            <v>TFC</v>
          </cell>
          <cell r="F56" t="str">
            <v xml:space="preserve">Phase Monitor </v>
          </cell>
          <cell r="G56" t="str">
            <v>B</v>
          </cell>
          <cell r="H56">
            <v>208</v>
          </cell>
          <cell r="I56">
            <v>0</v>
          </cell>
          <cell r="J56">
            <v>0</v>
          </cell>
          <cell r="K56">
            <v>0</v>
          </cell>
          <cell r="L56">
            <v>517011.31442510424</v>
          </cell>
          <cell r="M56">
            <v>0</v>
          </cell>
        </row>
        <row r="57">
          <cell r="A57" t="str">
            <v>EF0052</v>
          </cell>
          <cell r="B57" t="str">
            <v>Stopped</v>
          </cell>
          <cell r="C57" t="str">
            <v xml:space="preserve">Houda TIRAB AMIR </v>
          </cell>
          <cell r="D57" t="str">
            <v>NUT</v>
          </cell>
          <cell r="E57" t="str">
            <v>TFC</v>
          </cell>
          <cell r="F57" t="str">
            <v xml:space="preserve">Cook </v>
          </cell>
          <cell r="G57" t="str">
            <v>A</v>
          </cell>
          <cell r="H57">
            <v>207</v>
          </cell>
          <cell r="I57">
            <v>0</v>
          </cell>
          <cell r="J57">
            <v>24.109589041095887</v>
          </cell>
          <cell r="K57">
            <v>0</v>
          </cell>
          <cell r="L57">
            <v>942072.5276072612</v>
          </cell>
          <cell r="M57">
            <v>0</v>
          </cell>
        </row>
        <row r="58">
          <cell r="A58" t="str">
            <v>EF0053</v>
          </cell>
          <cell r="B58" t="str">
            <v>Active</v>
          </cell>
          <cell r="C58" t="str">
            <v xml:space="preserve">Ibrahim ABDERAHMAN MAHMOUD </v>
          </cell>
          <cell r="D58" t="str">
            <v>NUT</v>
          </cell>
          <cell r="E58" t="str">
            <v>TFC</v>
          </cell>
          <cell r="F58" t="str">
            <v xml:space="preserve">Phase Monitor </v>
          </cell>
          <cell r="G58" t="str">
            <v>B4</v>
          </cell>
          <cell r="H58">
            <v>208</v>
          </cell>
          <cell r="I58">
            <v>0</v>
          </cell>
          <cell r="J58">
            <v>0</v>
          </cell>
          <cell r="K58">
            <v>0</v>
          </cell>
          <cell r="L58">
            <v>517011.31442510424</v>
          </cell>
          <cell r="M58">
            <v>0</v>
          </cell>
        </row>
        <row r="59">
          <cell r="A59" t="str">
            <v>EF0054</v>
          </cell>
          <cell r="B59" t="str">
            <v>Active</v>
          </cell>
          <cell r="C59" t="str">
            <v xml:space="preserve">Ibrahim MOHAMED Adam </v>
          </cell>
          <cell r="D59" t="str">
            <v>NUT</v>
          </cell>
          <cell r="E59" t="str">
            <v>OTP</v>
          </cell>
          <cell r="F59" t="str">
            <v>Medical Assistant</v>
          </cell>
          <cell r="G59" t="str">
            <v>E4</v>
          </cell>
          <cell r="H59">
            <v>208</v>
          </cell>
          <cell r="I59">
            <v>0</v>
          </cell>
          <cell r="J59">
            <v>0</v>
          </cell>
          <cell r="K59">
            <v>0</v>
          </cell>
          <cell r="L59">
            <v>489826.67515471968</v>
          </cell>
          <cell r="M59">
            <v>0</v>
          </cell>
        </row>
        <row r="60">
          <cell r="A60" t="str">
            <v>EF0055</v>
          </cell>
          <cell r="B60" t="str">
            <v>Active</v>
          </cell>
          <cell r="C60" t="str">
            <v xml:space="preserve">Insaf IBRAHIM ADAM </v>
          </cell>
          <cell r="D60" t="str">
            <v>NUT</v>
          </cell>
          <cell r="E60" t="str">
            <v>TFC</v>
          </cell>
          <cell r="F60" t="str">
            <v xml:space="preserve">Home Visitor </v>
          </cell>
          <cell r="G60" t="str">
            <v>B4</v>
          </cell>
          <cell r="H60">
            <v>207</v>
          </cell>
          <cell r="I60">
            <v>0</v>
          </cell>
          <cell r="J60">
            <v>0</v>
          </cell>
          <cell r="K60">
            <v>0</v>
          </cell>
          <cell r="L60">
            <v>776886.20824858558</v>
          </cell>
          <cell r="M60">
            <v>0</v>
          </cell>
        </row>
        <row r="61">
          <cell r="A61" t="str">
            <v>EF0056</v>
          </cell>
          <cell r="B61" t="str">
            <v>Stopped</v>
          </cell>
          <cell r="C61" t="str">
            <v xml:space="preserve">Isak ADAM ABAKHAR </v>
          </cell>
          <cell r="D61" t="str">
            <v>NUT</v>
          </cell>
          <cell r="E61" t="str">
            <v>SFC</v>
          </cell>
          <cell r="F61" t="str">
            <v xml:space="preserve">Measurer </v>
          </cell>
          <cell r="G61" t="str">
            <v>B2</v>
          </cell>
          <cell r="H61">
            <v>207</v>
          </cell>
          <cell r="I61" t="str">
            <v>22/1/2007</v>
          </cell>
          <cell r="J61" t="str">
            <v>3 months</v>
          </cell>
          <cell r="K61" t="str">
            <v>February</v>
          </cell>
          <cell r="L61">
            <v>436161.64845153713</v>
          </cell>
          <cell r="M61">
            <v>0</v>
          </cell>
        </row>
        <row r="62">
          <cell r="A62" t="str">
            <v>EF0057</v>
          </cell>
          <cell r="B62" t="str">
            <v>Active</v>
          </cell>
          <cell r="C62" t="str">
            <v xml:space="preserve">Izeldeen ADAM YOUSSUF </v>
          </cell>
          <cell r="D62" t="str">
            <v>NUT</v>
          </cell>
          <cell r="E62" t="str">
            <v>TFC</v>
          </cell>
          <cell r="F62" t="str">
            <v>Home Visitor Team Leader</v>
          </cell>
          <cell r="G62" t="str">
            <v>D4</v>
          </cell>
          <cell r="H62">
            <v>207</v>
          </cell>
          <cell r="I62">
            <v>0</v>
          </cell>
          <cell r="J62">
            <v>16.356164383561634</v>
          </cell>
          <cell r="K62">
            <v>0</v>
          </cell>
          <cell r="L62">
            <v>436161.64845153713</v>
          </cell>
          <cell r="M62">
            <v>0</v>
          </cell>
        </row>
        <row r="63">
          <cell r="A63" t="str">
            <v>EF0058</v>
          </cell>
          <cell r="B63" t="str">
            <v>Active</v>
          </cell>
          <cell r="C63" t="str">
            <v xml:space="preserve">Ishag HASSAN IDRISS ABDELLA </v>
          </cell>
          <cell r="D63" t="str">
            <v>NUT</v>
          </cell>
          <cell r="E63" t="str">
            <v>TFC</v>
          </cell>
          <cell r="F63" t="str">
            <v>Watchman</v>
          </cell>
          <cell r="G63" t="str">
            <v>A4</v>
          </cell>
          <cell r="H63">
            <v>208</v>
          </cell>
          <cell r="I63">
            <v>0</v>
          </cell>
          <cell r="J63">
            <v>23.356164383561634</v>
          </cell>
          <cell r="K63">
            <v>0</v>
          </cell>
          <cell r="L63">
            <v>706535.77600000007</v>
          </cell>
          <cell r="M63">
            <v>0</v>
          </cell>
        </row>
        <row r="64">
          <cell r="A64" t="str">
            <v>EF0059</v>
          </cell>
          <cell r="B64" t="str">
            <v>Active</v>
          </cell>
          <cell r="C64" t="str">
            <v xml:space="preserve">Ismail MOHAMED GUMAA </v>
          </cell>
          <cell r="D64" t="str">
            <v>LOG</v>
          </cell>
          <cell r="E64" t="str">
            <v>Guest house</v>
          </cell>
          <cell r="F64" t="str">
            <v xml:space="preserve">Watchman </v>
          </cell>
          <cell r="G64" t="str">
            <v>A4</v>
          </cell>
          <cell r="H64">
            <v>208</v>
          </cell>
          <cell r="I64">
            <v>0</v>
          </cell>
          <cell r="J64">
            <v>0</v>
          </cell>
          <cell r="K64">
            <v>0</v>
          </cell>
          <cell r="L64">
            <v>396786.07494000002</v>
          </cell>
          <cell r="M64">
            <v>0</v>
          </cell>
        </row>
        <row r="65">
          <cell r="A65" t="str">
            <v>EF0060</v>
          </cell>
          <cell r="B65" t="str">
            <v>Stopped</v>
          </cell>
          <cell r="C65" t="str">
            <v xml:space="preserve">James JOHN </v>
          </cell>
          <cell r="D65" t="str">
            <v>NUT</v>
          </cell>
          <cell r="E65" t="str">
            <v>TFC</v>
          </cell>
          <cell r="F65" t="str">
            <v>Nurse</v>
          </cell>
          <cell r="G65" t="str">
            <v>D</v>
          </cell>
          <cell r="H65">
            <v>208</v>
          </cell>
          <cell r="I65">
            <v>0</v>
          </cell>
          <cell r="J65">
            <v>0</v>
          </cell>
          <cell r="K65">
            <v>0</v>
          </cell>
          <cell r="L65">
            <v>1277871.9450107741</v>
          </cell>
          <cell r="M65">
            <v>0</v>
          </cell>
        </row>
        <row r="66">
          <cell r="A66" t="str">
            <v>EF0061</v>
          </cell>
          <cell r="B66" t="str">
            <v>Stopped</v>
          </cell>
          <cell r="C66" t="str">
            <v xml:space="preserve">Khadija YOUNIS </v>
          </cell>
          <cell r="D66" t="str">
            <v>NUT</v>
          </cell>
          <cell r="E66" t="str">
            <v>TFC</v>
          </cell>
          <cell r="F66" t="str">
            <v xml:space="preserve">Cleaner </v>
          </cell>
          <cell r="G66" t="str">
            <v>A</v>
          </cell>
          <cell r="H66">
            <v>207</v>
          </cell>
          <cell r="I66">
            <v>0</v>
          </cell>
          <cell r="J66">
            <v>0</v>
          </cell>
          <cell r="K66">
            <v>0</v>
          </cell>
          <cell r="L66">
            <v>776886.20824858558</v>
          </cell>
          <cell r="M66">
            <v>0</v>
          </cell>
        </row>
        <row r="67">
          <cell r="A67" t="str">
            <v>EF0062</v>
          </cell>
          <cell r="B67" t="str">
            <v>Stopped</v>
          </cell>
          <cell r="C67" t="str">
            <v xml:space="preserve">Khalid IBRAHIM HAMID </v>
          </cell>
          <cell r="D67" t="str">
            <v>LOG</v>
          </cell>
          <cell r="E67" t="str">
            <v>Office</v>
          </cell>
          <cell r="F67" t="str">
            <v xml:space="preserve">Log Assistant </v>
          </cell>
          <cell r="G67" t="str">
            <v>G1</v>
          </cell>
          <cell r="H67">
            <v>207</v>
          </cell>
          <cell r="I67">
            <v>0</v>
          </cell>
          <cell r="J67">
            <v>0</v>
          </cell>
          <cell r="K67">
            <v>0</v>
          </cell>
          <cell r="L67">
            <v>867281.15554767998</v>
          </cell>
          <cell r="M67">
            <v>0</v>
          </cell>
        </row>
        <row r="68">
          <cell r="A68" t="str">
            <v>EF0063</v>
          </cell>
          <cell r="B68" t="str">
            <v>Active</v>
          </cell>
          <cell r="C68" t="str">
            <v xml:space="preserve">Kubra ISHAG ABDULKARIM </v>
          </cell>
          <cell r="D68" t="str">
            <v>NUT</v>
          </cell>
          <cell r="E68" t="str">
            <v>TFC</v>
          </cell>
          <cell r="F68" t="str">
            <v>Nurse</v>
          </cell>
          <cell r="G68" t="str">
            <v>D4</v>
          </cell>
          <cell r="H68">
            <v>208</v>
          </cell>
          <cell r="I68">
            <v>0</v>
          </cell>
          <cell r="J68">
            <v>0</v>
          </cell>
          <cell r="K68">
            <v>0</v>
          </cell>
          <cell r="L68">
            <v>405204.07460792002</v>
          </cell>
          <cell r="M68">
            <v>0</v>
          </cell>
        </row>
        <row r="69">
          <cell r="A69" t="str">
            <v>EF0064</v>
          </cell>
          <cell r="B69" t="str">
            <v>Stopped</v>
          </cell>
          <cell r="C69" t="str">
            <v xml:space="preserve">Mahmoud AHMED MOHAMMED ALDOMA </v>
          </cell>
          <cell r="D69" t="str">
            <v>LOG</v>
          </cell>
          <cell r="E69" t="str">
            <v>Office</v>
          </cell>
          <cell r="F69" t="str">
            <v>Purchaser</v>
          </cell>
          <cell r="G69" t="str">
            <v>E1</v>
          </cell>
          <cell r="H69">
            <v>207</v>
          </cell>
          <cell r="I69">
            <v>0</v>
          </cell>
          <cell r="J69">
            <v>23.356164383561634</v>
          </cell>
          <cell r="K69">
            <v>0</v>
          </cell>
          <cell r="L69">
            <v>592335.26867873606</v>
          </cell>
          <cell r="M69">
            <v>0</v>
          </cell>
        </row>
        <row r="70">
          <cell r="A70" t="str">
            <v>EF0065</v>
          </cell>
          <cell r="B70" t="str">
            <v>Stopped</v>
          </cell>
          <cell r="C70" t="str">
            <v xml:space="preserve">Majda MOHAMED ADAM </v>
          </cell>
          <cell r="D70" t="str">
            <v>NUT</v>
          </cell>
          <cell r="E70" t="str">
            <v>TFC</v>
          </cell>
          <cell r="F70" t="str">
            <v xml:space="preserve">Cleaner </v>
          </cell>
          <cell r="G70" t="str">
            <v>A1</v>
          </cell>
          <cell r="H70">
            <v>207</v>
          </cell>
          <cell r="I70">
            <v>0</v>
          </cell>
          <cell r="J70">
            <v>0</v>
          </cell>
          <cell r="K70">
            <v>0</v>
          </cell>
          <cell r="L70">
            <v>1044160.7533788817</v>
          </cell>
          <cell r="M70">
            <v>0</v>
          </cell>
        </row>
        <row r="71">
          <cell r="A71" t="str">
            <v>EF0066</v>
          </cell>
          <cell r="B71" t="str">
            <v>Stopped</v>
          </cell>
          <cell r="C71" t="str">
            <v xml:space="preserve">Mariam EL TAHEIR HAROUN </v>
          </cell>
          <cell r="D71" t="str">
            <v>NUT</v>
          </cell>
          <cell r="E71" t="str">
            <v>TFC</v>
          </cell>
          <cell r="F71" t="str">
            <v>Social Worker</v>
          </cell>
          <cell r="G71" t="str">
            <v>C1</v>
          </cell>
          <cell r="H71">
            <v>207</v>
          </cell>
          <cell r="I71">
            <v>0</v>
          </cell>
          <cell r="J71">
            <v>18.493150684931507</v>
          </cell>
          <cell r="K71">
            <v>0</v>
          </cell>
          <cell r="L71">
            <v>436161.64845153713</v>
          </cell>
          <cell r="M71">
            <v>0</v>
          </cell>
        </row>
        <row r="72">
          <cell r="A72" t="str">
            <v>EF0067</v>
          </cell>
          <cell r="B72" t="str">
            <v>Stopped</v>
          </cell>
          <cell r="C72" t="str">
            <v xml:space="preserve">Mekki IZA EL DEEN SIRAG </v>
          </cell>
          <cell r="D72" t="str">
            <v>FA</v>
          </cell>
          <cell r="E72" t="str">
            <v>Field</v>
          </cell>
          <cell r="F72" t="str">
            <v xml:space="preserve">Food aid supervisor  </v>
          </cell>
          <cell r="G72" t="str">
            <v>F1</v>
          </cell>
          <cell r="H72">
            <v>207</v>
          </cell>
          <cell r="I72">
            <v>0</v>
          </cell>
          <cell r="J72">
            <v>19.356164383561634</v>
          </cell>
          <cell r="K72">
            <v>0</v>
          </cell>
          <cell r="L72">
            <v>413621.83671648003</v>
          </cell>
          <cell r="M72">
            <v>0</v>
          </cell>
        </row>
        <row r="73">
          <cell r="A73" t="str">
            <v>EF0068</v>
          </cell>
          <cell r="B73" t="str">
            <v>Active</v>
          </cell>
          <cell r="C73" t="str">
            <v xml:space="preserve">Mohamed ABDELRAHMAN ABDELMAWLA </v>
          </cell>
          <cell r="D73" t="str">
            <v>LOG</v>
          </cell>
          <cell r="E73" t="str">
            <v>Office</v>
          </cell>
          <cell r="F73" t="str">
            <v>Watchman</v>
          </cell>
          <cell r="G73" t="str">
            <v>A4</v>
          </cell>
          <cell r="H73">
            <v>208</v>
          </cell>
          <cell r="I73">
            <v>0</v>
          </cell>
          <cell r="J73">
            <v>9.1095890410958873</v>
          </cell>
          <cell r="K73">
            <v>0</v>
          </cell>
          <cell r="L73">
            <v>517011.31442510424</v>
          </cell>
          <cell r="M73">
            <v>0</v>
          </cell>
        </row>
        <row r="74">
          <cell r="A74" t="str">
            <v>EF0069</v>
          </cell>
          <cell r="B74" t="str">
            <v>Stopped</v>
          </cell>
          <cell r="C74" t="str">
            <v xml:space="preserve">Mohamed ADAM MOHAMED </v>
          </cell>
          <cell r="D74" t="str">
            <v>NUT</v>
          </cell>
          <cell r="E74" t="str">
            <v>SFC</v>
          </cell>
          <cell r="F74" t="str">
            <v>Watchman</v>
          </cell>
          <cell r="G74" t="str">
            <v>A2</v>
          </cell>
          <cell r="H74">
            <v>208</v>
          </cell>
          <cell r="I74">
            <v>0</v>
          </cell>
          <cell r="J74">
            <v>21.438356164383563</v>
          </cell>
          <cell r="K74">
            <v>0</v>
          </cell>
          <cell r="L74">
            <v>436161.64845153713</v>
          </cell>
          <cell r="M74">
            <v>0</v>
          </cell>
        </row>
        <row r="75">
          <cell r="A75" t="str">
            <v>EF0070</v>
          </cell>
          <cell r="B75" t="str">
            <v>Active</v>
          </cell>
          <cell r="C75" t="str">
            <v xml:space="preserve">Mohamed BEKHIT ABDURAHMAN </v>
          </cell>
          <cell r="D75" t="str">
            <v>NUT</v>
          </cell>
          <cell r="E75" t="str">
            <v>TFC</v>
          </cell>
          <cell r="F75" t="str">
            <v xml:space="preserve">Phase Monitor </v>
          </cell>
          <cell r="G75" t="str">
            <v>B4</v>
          </cell>
          <cell r="H75">
            <v>208</v>
          </cell>
          <cell r="I75">
            <v>0</v>
          </cell>
          <cell r="J75">
            <v>0</v>
          </cell>
          <cell r="K75">
            <v>0</v>
          </cell>
          <cell r="L75">
            <v>604134.03552884806</v>
          </cell>
          <cell r="M75">
            <v>0</v>
          </cell>
        </row>
        <row r="76">
          <cell r="A76" t="str">
            <v>EF0071</v>
          </cell>
          <cell r="B76" t="str">
            <v>Active</v>
          </cell>
          <cell r="C76" t="str">
            <v xml:space="preserve">Mohamed IBRAHIM ABDALLA </v>
          </cell>
          <cell r="D76" t="str">
            <v>LOG</v>
          </cell>
          <cell r="E76" t="str">
            <v>WHouse</v>
          </cell>
          <cell r="F76" t="str">
            <v>Watchman</v>
          </cell>
          <cell r="G76" t="str">
            <v>A4</v>
          </cell>
          <cell r="H76">
            <v>208</v>
          </cell>
          <cell r="I76">
            <v>0</v>
          </cell>
          <cell r="J76">
            <v>0</v>
          </cell>
          <cell r="K76">
            <v>0</v>
          </cell>
          <cell r="L76">
            <v>436161.64845153713</v>
          </cell>
          <cell r="M76">
            <v>0</v>
          </cell>
        </row>
        <row r="77">
          <cell r="A77" t="str">
            <v>EF0072</v>
          </cell>
          <cell r="B77" t="str">
            <v>Stopped</v>
          </cell>
          <cell r="C77" t="str">
            <v xml:space="preserve">Mohamed IDRIS ADAM </v>
          </cell>
          <cell r="D77" t="str">
            <v>NUT</v>
          </cell>
          <cell r="E77" t="str">
            <v>SFC</v>
          </cell>
          <cell r="F77" t="str">
            <v>Registrar</v>
          </cell>
          <cell r="G77" t="str">
            <v>C2</v>
          </cell>
          <cell r="H77">
            <v>207</v>
          </cell>
          <cell r="I77">
            <v>0</v>
          </cell>
          <cell r="J77">
            <v>0</v>
          </cell>
          <cell r="K77">
            <v>0</v>
          </cell>
          <cell r="L77">
            <v>18</v>
          </cell>
          <cell r="M77">
            <v>0</v>
          </cell>
        </row>
        <row r="78">
          <cell r="A78" t="str">
            <v>EF0073</v>
          </cell>
          <cell r="B78" t="str">
            <v>Active</v>
          </cell>
          <cell r="C78" t="str">
            <v xml:space="preserve">Mohamed Saad EL NOUR EL HAY </v>
          </cell>
          <cell r="D78" t="str">
            <v>LOG</v>
          </cell>
          <cell r="E78" t="str">
            <v>Office</v>
          </cell>
          <cell r="F78" t="str">
            <v>Watchman</v>
          </cell>
          <cell r="G78" t="str">
            <v>A4</v>
          </cell>
          <cell r="H78">
            <v>208</v>
          </cell>
          <cell r="I78">
            <v>0</v>
          </cell>
          <cell r="J78">
            <v>0</v>
          </cell>
          <cell r="K78">
            <v>0</v>
          </cell>
          <cell r="L78">
            <v>1126558.9190596484</v>
          </cell>
          <cell r="M78">
            <v>0</v>
          </cell>
        </row>
        <row r="79">
          <cell r="A79" t="str">
            <v>EF0074</v>
          </cell>
          <cell r="B79" t="str">
            <v>Stopped</v>
          </cell>
          <cell r="C79" t="str">
            <v xml:space="preserve">Mohamed YACOUB FADUL </v>
          </cell>
          <cell r="D79" t="str">
            <v>NUT</v>
          </cell>
          <cell r="E79" t="str">
            <v>TFC</v>
          </cell>
          <cell r="F79" t="str">
            <v>PM team leader</v>
          </cell>
          <cell r="G79" t="str">
            <v>C</v>
          </cell>
          <cell r="H79">
            <v>208</v>
          </cell>
          <cell r="I79">
            <v>0</v>
          </cell>
          <cell r="J79">
            <v>0</v>
          </cell>
          <cell r="K79">
            <v>0</v>
          </cell>
          <cell r="L79">
            <v>1723960.496</v>
          </cell>
          <cell r="M79">
            <v>0</v>
          </cell>
        </row>
        <row r="80">
          <cell r="A80" t="str">
            <v>EF0075</v>
          </cell>
          <cell r="B80" t="str">
            <v>Active</v>
          </cell>
          <cell r="C80" t="str">
            <v xml:space="preserve">Mohamed IBRAHIM AHMED </v>
          </cell>
          <cell r="D80" t="str">
            <v>FA</v>
          </cell>
          <cell r="E80" t="str">
            <v>Field</v>
          </cell>
          <cell r="F80" t="str">
            <v xml:space="preserve">Food aid supervisor  </v>
          </cell>
          <cell r="G80" t="str">
            <v>F4</v>
          </cell>
          <cell r="H80">
            <v>207</v>
          </cell>
          <cell r="I80">
            <v>0</v>
          </cell>
          <cell r="J80">
            <v>0</v>
          </cell>
          <cell r="K80">
            <v>0</v>
          </cell>
          <cell r="L80">
            <v>1044160.7533788817</v>
          </cell>
          <cell r="M80">
            <v>0</v>
          </cell>
        </row>
        <row r="81">
          <cell r="A81" t="str">
            <v>EF0076</v>
          </cell>
          <cell r="B81" t="str">
            <v>Stopped</v>
          </cell>
          <cell r="C81" t="str">
            <v xml:space="preserve">Mohammed </v>
          </cell>
          <cell r="D81" t="str">
            <v>NUT</v>
          </cell>
          <cell r="E81" t="str">
            <v>TFC</v>
          </cell>
          <cell r="F81" t="str">
            <v xml:space="preserve">Medical Supervisor </v>
          </cell>
          <cell r="G81" t="str">
            <v>H</v>
          </cell>
          <cell r="H81">
            <v>207</v>
          </cell>
          <cell r="I81">
            <v>0</v>
          </cell>
          <cell r="J81">
            <v>0</v>
          </cell>
          <cell r="K81">
            <v>0</v>
          </cell>
          <cell r="L81">
            <v>517011.31442510424</v>
          </cell>
          <cell r="M81">
            <v>0</v>
          </cell>
        </row>
        <row r="82">
          <cell r="A82" t="str">
            <v>EF0077</v>
          </cell>
          <cell r="B82" t="str">
            <v>Stopped</v>
          </cell>
          <cell r="C82" t="str">
            <v xml:space="preserve">Mohamoud IDRIS ALI </v>
          </cell>
          <cell r="D82" t="str">
            <v>NUT</v>
          </cell>
          <cell r="E82" t="str">
            <v>SFC</v>
          </cell>
          <cell r="F82" t="str">
            <v>Counterpart</v>
          </cell>
          <cell r="G82" t="str">
            <v>F1</v>
          </cell>
          <cell r="H82">
            <v>207</v>
          </cell>
          <cell r="I82">
            <v>0</v>
          </cell>
          <cell r="J82">
            <v>0</v>
          </cell>
          <cell r="K82">
            <v>0</v>
          </cell>
          <cell r="L82">
            <v>489826.67515471968</v>
          </cell>
          <cell r="M82">
            <v>0</v>
          </cell>
        </row>
        <row r="83">
          <cell r="A83" t="str">
            <v>EF0078</v>
          </cell>
          <cell r="B83" t="str">
            <v>Active</v>
          </cell>
          <cell r="C83" t="str">
            <v xml:space="preserve">Mora ABAKER AHMED </v>
          </cell>
          <cell r="D83" t="str">
            <v>NUT</v>
          </cell>
          <cell r="E83" t="str">
            <v>OTP</v>
          </cell>
          <cell r="F83" t="str">
            <v xml:space="preserve">Home Visitor </v>
          </cell>
          <cell r="G83" t="str">
            <v>B4</v>
          </cell>
          <cell r="H83">
            <v>207</v>
          </cell>
          <cell r="I83">
            <v>0</v>
          </cell>
          <cell r="J83">
            <v>0</v>
          </cell>
          <cell r="K83">
            <v>0</v>
          </cell>
          <cell r="L83">
            <v>470286.45574</v>
          </cell>
          <cell r="M83">
            <v>0</v>
          </cell>
        </row>
        <row r="84">
          <cell r="A84" t="str">
            <v>EF0079</v>
          </cell>
          <cell r="B84" t="str">
            <v>Stopped</v>
          </cell>
          <cell r="C84" t="str">
            <v xml:space="preserve">Moussa ISAG YAGUOB </v>
          </cell>
          <cell r="D84" t="str">
            <v>NUT</v>
          </cell>
          <cell r="E84" t="str">
            <v>SFC</v>
          </cell>
          <cell r="F84" t="str">
            <v xml:space="preserve">Measurer </v>
          </cell>
          <cell r="G84" t="str">
            <v>B2</v>
          </cell>
          <cell r="H84">
            <v>207</v>
          </cell>
          <cell r="I84">
            <v>0</v>
          </cell>
          <cell r="J84">
            <v>0</v>
          </cell>
          <cell r="K84">
            <v>0</v>
          </cell>
          <cell r="L84">
            <v>1044160.7533788817</v>
          </cell>
          <cell r="M84">
            <v>0</v>
          </cell>
        </row>
        <row r="85">
          <cell r="A85" t="str">
            <v>EF0080</v>
          </cell>
          <cell r="B85" t="str">
            <v>Stopped</v>
          </cell>
          <cell r="C85" t="str">
            <v xml:space="preserve">Nagah ELTAIB BABEKER </v>
          </cell>
          <cell r="D85" t="str">
            <v>NUT</v>
          </cell>
          <cell r="E85" t="str">
            <v>TFC</v>
          </cell>
          <cell r="F85" t="str">
            <v xml:space="preserve">Registrar </v>
          </cell>
          <cell r="G85" t="str">
            <v>B</v>
          </cell>
          <cell r="H85">
            <v>207</v>
          </cell>
          <cell r="I85">
            <v>0</v>
          </cell>
          <cell r="J85">
            <v>23.356164383561634</v>
          </cell>
          <cell r="K85">
            <v>0</v>
          </cell>
          <cell r="L85">
            <v>480056.92</v>
          </cell>
          <cell r="M85">
            <v>0</v>
          </cell>
        </row>
        <row r="86">
          <cell r="A86" t="str">
            <v>EF0081</v>
          </cell>
          <cell r="B86" t="str">
            <v>Stopped</v>
          </cell>
          <cell r="C86" t="str">
            <v xml:space="preserve">Rabih AHMED ADAM </v>
          </cell>
          <cell r="D86" t="str">
            <v>LOG</v>
          </cell>
          <cell r="E86" t="str">
            <v>Office</v>
          </cell>
          <cell r="F86" t="str">
            <v>Logistician Assistant</v>
          </cell>
          <cell r="G86" t="str">
            <v>F1</v>
          </cell>
          <cell r="H86">
            <v>207</v>
          </cell>
          <cell r="I86">
            <v>0</v>
          </cell>
          <cell r="J86">
            <v>0</v>
          </cell>
          <cell r="K86">
            <v>0</v>
          </cell>
          <cell r="L86">
            <v>737116.89277311997</v>
          </cell>
          <cell r="M86">
            <v>0</v>
          </cell>
        </row>
        <row r="87">
          <cell r="A87" t="str">
            <v>EF0082</v>
          </cell>
          <cell r="B87" t="str">
            <v>Stopped</v>
          </cell>
          <cell r="C87" t="str">
            <v xml:space="preserve">Rasha HAMID </v>
          </cell>
          <cell r="D87" t="str">
            <v>NUT</v>
          </cell>
          <cell r="E87" t="str">
            <v>SFC</v>
          </cell>
          <cell r="F87" t="str">
            <v xml:space="preserve">Register </v>
          </cell>
          <cell r="G87" t="str">
            <v>B1</v>
          </cell>
          <cell r="H87">
            <v>207</v>
          </cell>
          <cell r="I87">
            <v>0</v>
          </cell>
          <cell r="J87">
            <v>2.1095890410958873</v>
          </cell>
          <cell r="K87">
            <v>0</v>
          </cell>
          <cell r="L87">
            <v>517011.31442510424</v>
          </cell>
          <cell r="M87">
            <v>0</v>
          </cell>
        </row>
        <row r="88">
          <cell r="A88" t="str">
            <v>EF0083</v>
          </cell>
          <cell r="B88" t="str">
            <v>Stopped</v>
          </cell>
          <cell r="C88" t="str">
            <v xml:space="preserve">Salah MOHAMED AHMED </v>
          </cell>
          <cell r="D88" t="str">
            <v>NUT</v>
          </cell>
          <cell r="E88" t="str">
            <v>SFC</v>
          </cell>
          <cell r="F88" t="str">
            <v>Supervisor Assistant</v>
          </cell>
          <cell r="G88" t="str">
            <v>D2</v>
          </cell>
          <cell r="H88">
            <v>207</v>
          </cell>
          <cell r="I88">
            <v>25</v>
          </cell>
          <cell r="J88">
            <v>24.109589041095887</v>
          </cell>
          <cell r="K88">
            <v>0</v>
          </cell>
          <cell r="L88">
            <v>942072.5276072612</v>
          </cell>
          <cell r="M88">
            <v>0</v>
          </cell>
        </row>
        <row r="89">
          <cell r="A89" t="str">
            <v>EF0084</v>
          </cell>
          <cell r="B89" t="str">
            <v>Active</v>
          </cell>
          <cell r="C89" t="str">
            <v xml:space="preserve">Salwa MOHAMMEDIN ABDALLA </v>
          </cell>
          <cell r="D89" t="str">
            <v>ADMIN</v>
          </cell>
          <cell r="E89" t="str">
            <v>Guest house</v>
          </cell>
          <cell r="F89" t="str">
            <v>Cook</v>
          </cell>
          <cell r="G89" t="str">
            <v>B4</v>
          </cell>
          <cell r="H89">
            <v>207</v>
          </cell>
          <cell r="I89" t="str">
            <v>22/1/2007</v>
          </cell>
          <cell r="J89" t="str">
            <v>3 months</v>
          </cell>
          <cell r="K89" t="str">
            <v>February</v>
          </cell>
          <cell r="L89">
            <v>517011.31442510424</v>
          </cell>
          <cell r="M89">
            <v>0</v>
          </cell>
        </row>
        <row r="90">
          <cell r="A90" t="str">
            <v>EF0085</v>
          </cell>
          <cell r="B90" t="str">
            <v>Active</v>
          </cell>
          <cell r="C90" t="str">
            <v xml:space="preserve">Sara ELNOUR OSMAN </v>
          </cell>
          <cell r="D90" t="str">
            <v>FA</v>
          </cell>
          <cell r="E90" t="str">
            <v>Field</v>
          </cell>
          <cell r="F90" t="str">
            <v>Commodity Tracking Officer</v>
          </cell>
          <cell r="G90" t="str">
            <v>E4</v>
          </cell>
          <cell r="H90">
            <v>207</v>
          </cell>
          <cell r="I90">
            <v>0</v>
          </cell>
          <cell r="J90">
            <v>0</v>
          </cell>
          <cell r="K90">
            <v>0</v>
          </cell>
          <cell r="L90">
            <v>776886.20824858558</v>
          </cell>
          <cell r="M90">
            <v>0</v>
          </cell>
        </row>
        <row r="91">
          <cell r="A91" t="str">
            <v>EF0086</v>
          </cell>
          <cell r="B91" t="str">
            <v>Active</v>
          </cell>
          <cell r="C91" t="str">
            <v xml:space="preserve">Seedeg MUSSA MOHAMED </v>
          </cell>
          <cell r="D91" t="str">
            <v>NUT</v>
          </cell>
          <cell r="E91" t="str">
            <v>TFC</v>
          </cell>
          <cell r="F91" t="str">
            <v>Home Visitor</v>
          </cell>
          <cell r="G91" t="str">
            <v>B4</v>
          </cell>
          <cell r="H91">
            <v>207</v>
          </cell>
          <cell r="I91">
            <v>0</v>
          </cell>
          <cell r="J91">
            <v>0</v>
          </cell>
          <cell r="K91">
            <v>0</v>
          </cell>
          <cell r="L91">
            <v>489826.67515471968</v>
          </cell>
          <cell r="M91">
            <v>0</v>
          </cell>
        </row>
        <row r="92">
          <cell r="A92" t="str">
            <v>EF0087</v>
          </cell>
          <cell r="B92" t="str">
            <v>Active</v>
          </cell>
          <cell r="C92" t="str">
            <v xml:space="preserve">Semina ADAM Hussein </v>
          </cell>
          <cell r="D92" t="str">
            <v>NUT</v>
          </cell>
          <cell r="E92" t="str">
            <v>TFC</v>
          </cell>
          <cell r="F92" t="str">
            <v>Nurse</v>
          </cell>
          <cell r="G92" t="str">
            <v>D4</v>
          </cell>
          <cell r="H92">
            <v>208</v>
          </cell>
          <cell r="I92">
            <v>0</v>
          </cell>
          <cell r="J92">
            <v>48.356164383561634</v>
          </cell>
          <cell r="K92">
            <v>0</v>
          </cell>
          <cell r="L92">
            <v>405204.07460792002</v>
          </cell>
          <cell r="M92">
            <v>0</v>
          </cell>
        </row>
        <row r="93">
          <cell r="A93" t="str">
            <v>EF0088</v>
          </cell>
          <cell r="B93" t="str">
            <v>Stopped</v>
          </cell>
          <cell r="C93" t="str">
            <v xml:space="preserve">Somaia ABDALLAH YOUSSUF </v>
          </cell>
          <cell r="D93" t="str">
            <v>NUT</v>
          </cell>
          <cell r="E93" t="str">
            <v>SFC</v>
          </cell>
          <cell r="F93" t="str">
            <v xml:space="preserve">Home Visitor </v>
          </cell>
          <cell r="G93" t="str">
            <v>B2</v>
          </cell>
          <cell r="H93">
            <v>207</v>
          </cell>
          <cell r="I93">
            <v>0</v>
          </cell>
          <cell r="J93">
            <v>0</v>
          </cell>
          <cell r="K93">
            <v>0</v>
          </cell>
          <cell r="L93">
            <v>1277871.9450107741</v>
          </cell>
          <cell r="M93">
            <v>0</v>
          </cell>
        </row>
        <row r="94">
          <cell r="A94" t="str">
            <v>EF0089</v>
          </cell>
          <cell r="B94" t="str">
            <v>Stopped</v>
          </cell>
          <cell r="C94" t="str">
            <v xml:space="preserve">Suleiman IDRIS SALIM </v>
          </cell>
          <cell r="D94" t="str">
            <v>LOG</v>
          </cell>
          <cell r="E94" t="str">
            <v>Office</v>
          </cell>
          <cell r="F94" t="str">
            <v xml:space="preserve">Watchman </v>
          </cell>
          <cell r="G94" t="str">
            <v>A1</v>
          </cell>
          <cell r="H94">
            <v>208</v>
          </cell>
          <cell r="I94">
            <v>0</v>
          </cell>
          <cell r="J94">
            <v>28.493150684931507</v>
          </cell>
          <cell r="K94">
            <v>0</v>
          </cell>
          <cell r="L94">
            <v>470286.45574</v>
          </cell>
          <cell r="M94">
            <v>0</v>
          </cell>
        </row>
        <row r="95">
          <cell r="A95" t="str">
            <v>EF0090</v>
          </cell>
          <cell r="B95" t="str">
            <v>Stopped</v>
          </cell>
          <cell r="C95" t="str">
            <v xml:space="preserve">Suoad ADAM IBRAHIM MOHAMED </v>
          </cell>
          <cell r="D95" t="str">
            <v>ADMIN</v>
          </cell>
          <cell r="E95" t="str">
            <v>Office</v>
          </cell>
          <cell r="F95" t="str">
            <v xml:space="preserve">Administrator assistant/HR </v>
          </cell>
          <cell r="G95" t="str">
            <v>G1</v>
          </cell>
          <cell r="H95">
            <v>207</v>
          </cell>
          <cell r="I95">
            <v>0</v>
          </cell>
          <cell r="J95">
            <v>27.602739726027394</v>
          </cell>
          <cell r="K95">
            <v>0</v>
          </cell>
          <cell r="L95">
            <v>405204.07460792002</v>
          </cell>
          <cell r="M95">
            <v>0</v>
          </cell>
        </row>
        <row r="96">
          <cell r="A96" t="str">
            <v>EF0091</v>
          </cell>
          <cell r="B96" t="str">
            <v>Stopped</v>
          </cell>
          <cell r="C96" t="str">
            <v xml:space="preserve">Susan YACOUB HUSSEIN </v>
          </cell>
          <cell r="D96" t="str">
            <v>NUT</v>
          </cell>
          <cell r="E96" t="str">
            <v>TFC</v>
          </cell>
          <cell r="F96" t="str">
            <v xml:space="preserve">Home Visitor </v>
          </cell>
          <cell r="G96" t="str">
            <v>B</v>
          </cell>
          <cell r="H96">
            <v>207</v>
          </cell>
          <cell r="I96">
            <v>0</v>
          </cell>
          <cell r="J96">
            <v>28.493150684931507</v>
          </cell>
          <cell r="K96">
            <v>0</v>
          </cell>
          <cell r="L96">
            <v>1025128.70208</v>
          </cell>
          <cell r="M96">
            <v>0</v>
          </cell>
        </row>
        <row r="97">
          <cell r="A97" t="str">
            <v>EF0092</v>
          </cell>
          <cell r="B97" t="str">
            <v>Stopped</v>
          </cell>
          <cell r="C97" t="str">
            <v xml:space="preserve">Teiba MOHAMED ADAM </v>
          </cell>
          <cell r="D97" t="str">
            <v>NUT</v>
          </cell>
          <cell r="E97" t="str">
            <v>TFC</v>
          </cell>
          <cell r="F97" t="str">
            <v xml:space="preserve">Cook </v>
          </cell>
          <cell r="G97" t="str">
            <v>A1</v>
          </cell>
          <cell r="H97">
            <v>207</v>
          </cell>
          <cell r="I97">
            <v>0</v>
          </cell>
          <cell r="J97">
            <v>0</v>
          </cell>
          <cell r="K97">
            <v>0</v>
          </cell>
          <cell r="L97">
            <v>776886.20824858558</v>
          </cell>
          <cell r="M97">
            <v>0</v>
          </cell>
        </row>
        <row r="98">
          <cell r="A98" t="str">
            <v>EF0093</v>
          </cell>
          <cell r="B98" t="str">
            <v>Stopped</v>
          </cell>
          <cell r="C98" t="str">
            <v xml:space="preserve">Thomas PIO BAYA </v>
          </cell>
          <cell r="D98" t="str">
            <v>NUT</v>
          </cell>
          <cell r="E98" t="str">
            <v>TFC</v>
          </cell>
          <cell r="F98" t="str">
            <v xml:space="preserve">Nutrition Supervisor </v>
          </cell>
          <cell r="G98" t="str">
            <v>F</v>
          </cell>
          <cell r="H98">
            <v>207</v>
          </cell>
          <cell r="I98">
            <v>0</v>
          </cell>
          <cell r="J98">
            <v>0</v>
          </cell>
          <cell r="K98">
            <v>0</v>
          </cell>
          <cell r="L98">
            <v>436161.64845153713</v>
          </cell>
          <cell r="M98">
            <v>0</v>
          </cell>
        </row>
        <row r="99">
          <cell r="A99" t="str">
            <v>EF0094</v>
          </cell>
          <cell r="B99" t="str">
            <v>Active</v>
          </cell>
          <cell r="C99" t="str">
            <v xml:space="preserve">Yahia ABDALLA MOHAMED ABAKER </v>
          </cell>
          <cell r="D99" t="str">
            <v>NUT</v>
          </cell>
          <cell r="E99" t="str">
            <v>TFC</v>
          </cell>
          <cell r="F99" t="str">
            <v>Storekeeper</v>
          </cell>
          <cell r="G99" t="str">
            <v>D4</v>
          </cell>
          <cell r="H99">
            <v>208</v>
          </cell>
          <cell r="I99" t="str">
            <v>22/1/2007</v>
          </cell>
          <cell r="J99" t="str">
            <v>3 months</v>
          </cell>
          <cell r="K99" t="str">
            <v>February</v>
          </cell>
          <cell r="L99">
            <v>886519.8874912</v>
          </cell>
          <cell r="M99">
            <v>0</v>
          </cell>
        </row>
        <row r="100">
          <cell r="A100" t="str">
            <v>EF0095</v>
          </cell>
          <cell r="B100" t="str">
            <v>Active</v>
          </cell>
          <cell r="C100" t="str">
            <v xml:space="preserve">Younes ABUBAKER MANSUR </v>
          </cell>
          <cell r="D100" t="str">
            <v>LOG</v>
          </cell>
          <cell r="E100" t="str">
            <v>WHouse</v>
          </cell>
          <cell r="F100" t="str">
            <v>Watchman</v>
          </cell>
          <cell r="G100" t="str">
            <v>A4</v>
          </cell>
          <cell r="H100">
            <v>208</v>
          </cell>
          <cell r="I100">
            <v>0</v>
          </cell>
          <cell r="J100">
            <v>0</v>
          </cell>
          <cell r="K100">
            <v>0</v>
          </cell>
          <cell r="L100">
            <v>413621.83671648003</v>
          </cell>
          <cell r="M100">
            <v>0</v>
          </cell>
        </row>
        <row r="101">
          <cell r="A101" t="str">
            <v>EF0096</v>
          </cell>
          <cell r="B101" t="str">
            <v>Stopped</v>
          </cell>
          <cell r="C101" t="str">
            <v xml:space="preserve">Yousif ADAM KHAMIS </v>
          </cell>
          <cell r="D101" t="str">
            <v>LOG</v>
          </cell>
          <cell r="E101" t="str">
            <v>Office</v>
          </cell>
          <cell r="F101" t="str">
            <v>Purchaser</v>
          </cell>
          <cell r="G101" t="str">
            <v>E2</v>
          </cell>
          <cell r="H101">
            <v>207</v>
          </cell>
          <cell r="I101">
            <v>0</v>
          </cell>
          <cell r="J101">
            <v>37.109589041095887</v>
          </cell>
          <cell r="K101">
            <v>0</v>
          </cell>
          <cell r="L101">
            <v>436161.64845153713</v>
          </cell>
          <cell r="M101">
            <v>0</v>
          </cell>
        </row>
        <row r="102">
          <cell r="A102" t="str">
            <v>EF0097</v>
          </cell>
          <cell r="B102" t="str">
            <v>Stopped</v>
          </cell>
          <cell r="C102" t="str">
            <v xml:space="preserve">Youssuf ZAKARIA  MOHAMED ADAM </v>
          </cell>
          <cell r="D102" t="str">
            <v>NUT</v>
          </cell>
          <cell r="E102" t="str">
            <v>SFC</v>
          </cell>
          <cell r="F102" t="str">
            <v>Watchman</v>
          </cell>
          <cell r="G102" t="str">
            <v>A2</v>
          </cell>
          <cell r="H102">
            <v>208</v>
          </cell>
          <cell r="I102">
            <v>0</v>
          </cell>
          <cell r="J102">
            <v>0</v>
          </cell>
          <cell r="K102">
            <v>0</v>
          </cell>
          <cell r="L102">
            <v>776886.20824858558</v>
          </cell>
          <cell r="M102">
            <v>0</v>
          </cell>
        </row>
        <row r="103">
          <cell r="A103" t="str">
            <v>EF0098</v>
          </cell>
          <cell r="B103" t="str">
            <v>Active</v>
          </cell>
          <cell r="C103" t="str">
            <v xml:space="preserve">Zainab ADAM HASSAN </v>
          </cell>
          <cell r="D103" t="str">
            <v>NUT</v>
          </cell>
          <cell r="E103" t="str">
            <v>TFC</v>
          </cell>
          <cell r="F103" t="str">
            <v xml:space="preserve">Cook </v>
          </cell>
          <cell r="G103" t="str">
            <v>A4</v>
          </cell>
          <cell r="H103">
            <v>207</v>
          </cell>
          <cell r="I103">
            <v>0</v>
          </cell>
          <cell r="J103">
            <v>29.315068493150676</v>
          </cell>
          <cell r="K103">
            <v>0</v>
          </cell>
          <cell r="L103">
            <v>436161.64845153713</v>
          </cell>
          <cell r="M103">
            <v>0</v>
          </cell>
        </row>
        <row r="104">
          <cell r="A104" t="str">
            <v>EF0099</v>
          </cell>
          <cell r="B104" t="str">
            <v>Active</v>
          </cell>
          <cell r="C104" t="str">
            <v xml:space="preserve">Zainab MUSTAFA ABDALLA </v>
          </cell>
          <cell r="D104" t="str">
            <v>NUT</v>
          </cell>
          <cell r="E104" t="str">
            <v>TFC</v>
          </cell>
          <cell r="F104" t="str">
            <v xml:space="preserve">Psychosocial Worker </v>
          </cell>
          <cell r="G104" t="str">
            <v>D4</v>
          </cell>
          <cell r="H104">
            <v>207</v>
          </cell>
          <cell r="I104" t="str">
            <v>22/1/2007</v>
          </cell>
          <cell r="J104" t="str">
            <v>3 months</v>
          </cell>
          <cell r="K104" t="str">
            <v>February</v>
          </cell>
          <cell r="L104">
            <v>436161.64845153713</v>
          </cell>
          <cell r="M104">
            <v>0</v>
          </cell>
        </row>
        <row r="105">
          <cell r="A105" t="str">
            <v>EF0100</v>
          </cell>
          <cell r="B105" t="str">
            <v>Active</v>
          </cell>
          <cell r="C105" t="str">
            <v xml:space="preserve">Zakaria ADAM AHMID </v>
          </cell>
          <cell r="D105" t="str">
            <v>NUT</v>
          </cell>
          <cell r="E105" t="str">
            <v>TFC</v>
          </cell>
          <cell r="F105" t="str">
            <v>Watchman</v>
          </cell>
          <cell r="G105" t="str">
            <v>A4</v>
          </cell>
          <cell r="H105">
            <v>208</v>
          </cell>
          <cell r="I105">
            <v>0</v>
          </cell>
          <cell r="J105">
            <v>26.424657534246577</v>
          </cell>
          <cell r="K105">
            <v>0</v>
          </cell>
          <cell r="L105">
            <v>776886.20824858558</v>
          </cell>
          <cell r="M105">
            <v>0</v>
          </cell>
        </row>
        <row r="106">
          <cell r="A106" t="str">
            <v>EF0101</v>
          </cell>
          <cell r="B106" t="str">
            <v>Active</v>
          </cell>
          <cell r="C106" t="str">
            <v xml:space="preserve">Zakaria MOHAMED ADAM </v>
          </cell>
          <cell r="D106" t="str">
            <v>NUT</v>
          </cell>
          <cell r="E106" t="str">
            <v>TFC</v>
          </cell>
          <cell r="F106" t="str">
            <v>Watchman</v>
          </cell>
          <cell r="G106" t="str">
            <v>A4</v>
          </cell>
          <cell r="H106">
            <v>208</v>
          </cell>
          <cell r="I106">
            <v>0</v>
          </cell>
          <cell r="J106">
            <v>0</v>
          </cell>
          <cell r="K106">
            <v>0</v>
          </cell>
          <cell r="L106">
            <v>1302582.9391898718</v>
          </cell>
          <cell r="M106">
            <v>0</v>
          </cell>
        </row>
        <row r="107">
          <cell r="A107" t="str">
            <v>EF0102</v>
          </cell>
          <cell r="B107" t="str">
            <v>Active</v>
          </cell>
          <cell r="C107" t="str">
            <v xml:space="preserve">Adam MOHAMED ABDALLAH </v>
          </cell>
          <cell r="D107" t="str">
            <v>LOG</v>
          </cell>
          <cell r="E107" t="str">
            <v>Office</v>
          </cell>
          <cell r="F107" t="str">
            <v>Mechanic</v>
          </cell>
          <cell r="G107" t="str">
            <v>D4</v>
          </cell>
          <cell r="H107">
            <v>207</v>
          </cell>
          <cell r="I107">
            <v>0</v>
          </cell>
          <cell r="J107">
            <v>0</v>
          </cell>
          <cell r="K107">
            <v>0</v>
          </cell>
          <cell r="L107">
            <v>721825.98335872008</v>
          </cell>
          <cell r="M107">
            <v>0</v>
          </cell>
        </row>
        <row r="108">
          <cell r="A108" t="str">
            <v>EF0103</v>
          </cell>
          <cell r="B108" t="str">
            <v>Stopped</v>
          </cell>
          <cell r="C108" t="str">
            <v xml:space="preserve">Eldouma ABDALLAH YAGOUB </v>
          </cell>
          <cell r="D108" t="str">
            <v>ADMIN</v>
          </cell>
          <cell r="E108" t="str">
            <v>Office</v>
          </cell>
          <cell r="F108" t="str">
            <v xml:space="preserve">Admin assistant/HR </v>
          </cell>
          <cell r="G108" t="str">
            <v>G2</v>
          </cell>
          <cell r="H108">
            <v>207</v>
          </cell>
          <cell r="I108">
            <v>0</v>
          </cell>
          <cell r="J108">
            <v>0</v>
          </cell>
          <cell r="K108">
            <v>0</v>
          </cell>
          <cell r="L108">
            <v>580536.02859999996</v>
          </cell>
          <cell r="M108">
            <v>0</v>
          </cell>
        </row>
        <row r="109">
          <cell r="A109" t="str">
            <v>EF0104</v>
          </cell>
          <cell r="B109" t="str">
            <v>Stopped</v>
          </cell>
          <cell r="C109" t="str">
            <v xml:space="preserve">Said MIKHAIL </v>
          </cell>
          <cell r="D109" t="str">
            <v>LOG</v>
          </cell>
          <cell r="E109" t="str">
            <v>Office</v>
          </cell>
          <cell r="F109" t="str">
            <v xml:space="preserve">Radio operator </v>
          </cell>
          <cell r="G109" t="str">
            <v>D1</v>
          </cell>
          <cell r="H109">
            <v>207</v>
          </cell>
          <cell r="I109">
            <v>27</v>
          </cell>
          <cell r="J109">
            <v>11.273972602739718</v>
          </cell>
          <cell r="K109">
            <v>0</v>
          </cell>
          <cell r="L109">
            <v>638286.74939056206</v>
          </cell>
          <cell r="M109">
            <v>0</v>
          </cell>
        </row>
        <row r="110">
          <cell r="A110" t="str">
            <v>EF0105</v>
          </cell>
          <cell r="B110" t="str">
            <v>Stopped</v>
          </cell>
          <cell r="C110" t="str">
            <v xml:space="preserve">Aziza SULEIMAN </v>
          </cell>
          <cell r="D110" t="str">
            <v>NUT</v>
          </cell>
          <cell r="E110" t="str">
            <v>Psy</v>
          </cell>
          <cell r="F110" t="str">
            <v>Translator</v>
          </cell>
          <cell r="G110" t="str">
            <v>C</v>
          </cell>
          <cell r="H110">
            <v>207</v>
          </cell>
          <cell r="I110">
            <v>0</v>
          </cell>
          <cell r="J110">
            <v>0</v>
          </cell>
          <cell r="K110">
            <v>0</v>
          </cell>
          <cell r="L110">
            <v>480056.92</v>
          </cell>
          <cell r="M110">
            <v>0</v>
          </cell>
        </row>
        <row r="111">
          <cell r="A111" t="str">
            <v>EF0106</v>
          </cell>
          <cell r="B111" t="str">
            <v>Active</v>
          </cell>
          <cell r="C111" t="str">
            <v xml:space="preserve">Essaid ABU ELBASHER </v>
          </cell>
          <cell r="D111" t="str">
            <v>LOG</v>
          </cell>
          <cell r="E111" t="str">
            <v>Office</v>
          </cell>
          <cell r="F111" t="str">
            <v>Driver</v>
          </cell>
          <cell r="G111" t="str">
            <v>C4</v>
          </cell>
          <cell r="H111">
            <v>208</v>
          </cell>
          <cell r="I111">
            <v>0</v>
          </cell>
          <cell r="J111">
            <v>19.904109589041099</v>
          </cell>
          <cell r="K111">
            <v>0</v>
          </cell>
          <cell r="L111">
            <v>776886.20824858558</v>
          </cell>
          <cell r="M111">
            <v>0</v>
          </cell>
        </row>
        <row r="112">
          <cell r="A112" t="str">
            <v>EF0107</v>
          </cell>
          <cell r="B112" t="str">
            <v>Stopped</v>
          </cell>
          <cell r="C112" t="str">
            <v xml:space="preserve">Elhadi OMER HAROUN </v>
          </cell>
          <cell r="D112" t="str">
            <v>NUT</v>
          </cell>
          <cell r="E112" t="str">
            <v>SFC</v>
          </cell>
          <cell r="F112" t="str">
            <v xml:space="preserve">Food Mixer </v>
          </cell>
          <cell r="G112" t="str">
            <v>B1</v>
          </cell>
          <cell r="H112">
            <v>207</v>
          </cell>
          <cell r="I112">
            <v>0</v>
          </cell>
          <cell r="J112">
            <v>0</v>
          </cell>
          <cell r="K112">
            <v>0</v>
          </cell>
          <cell r="L112">
            <v>721825.98335872008</v>
          </cell>
          <cell r="M112">
            <v>0</v>
          </cell>
        </row>
        <row r="113">
          <cell r="A113" t="str">
            <v>EF0108</v>
          </cell>
          <cell r="B113" t="str">
            <v>Active</v>
          </cell>
          <cell r="C113" t="str">
            <v xml:space="preserve">Abubaker MUSSA ELBISHARI </v>
          </cell>
          <cell r="D113" t="str">
            <v>NUT</v>
          </cell>
          <cell r="E113" t="str">
            <v>TFC</v>
          </cell>
          <cell r="F113" t="str">
            <v>Nurse</v>
          </cell>
          <cell r="G113" t="str">
            <v>D4</v>
          </cell>
          <cell r="H113">
            <v>208</v>
          </cell>
          <cell r="I113">
            <v>0</v>
          </cell>
          <cell r="J113">
            <v>23.150684931506845</v>
          </cell>
          <cell r="K113">
            <v>0</v>
          </cell>
          <cell r="L113">
            <v>741710.86948865373</v>
          </cell>
          <cell r="M113">
            <v>0</v>
          </cell>
        </row>
        <row r="114">
          <cell r="A114" t="str">
            <v>EF0109</v>
          </cell>
          <cell r="B114" t="str">
            <v>Stopped</v>
          </cell>
          <cell r="C114" t="str">
            <v xml:space="preserve">Hassan HAROUN OSMAN </v>
          </cell>
          <cell r="D114" t="str">
            <v>NUT</v>
          </cell>
          <cell r="E114" t="str">
            <v>TFC</v>
          </cell>
          <cell r="F114" t="str">
            <v>Nurse</v>
          </cell>
          <cell r="G114" t="str">
            <v>D1</v>
          </cell>
          <cell r="H114">
            <v>208</v>
          </cell>
          <cell r="I114">
            <v>0</v>
          </cell>
          <cell r="J114">
            <v>15.547945205479451</v>
          </cell>
          <cell r="K114">
            <v>0</v>
          </cell>
          <cell r="L114">
            <v>436161.64845153713</v>
          </cell>
          <cell r="M114">
            <v>0</v>
          </cell>
        </row>
        <row r="115">
          <cell r="A115" t="str">
            <v>EF0110</v>
          </cell>
          <cell r="B115" t="str">
            <v>Active</v>
          </cell>
          <cell r="C115" t="str">
            <v xml:space="preserve">Ibrahim MUSSA ADAM </v>
          </cell>
          <cell r="D115" t="str">
            <v>NUT</v>
          </cell>
          <cell r="E115" t="str">
            <v>TFC</v>
          </cell>
          <cell r="F115" t="str">
            <v>Nurse</v>
          </cell>
          <cell r="G115" t="str">
            <v>D11</v>
          </cell>
          <cell r="H115">
            <v>208</v>
          </cell>
          <cell r="I115">
            <v>0</v>
          </cell>
          <cell r="J115">
            <v>0</v>
          </cell>
          <cell r="K115">
            <v>0</v>
          </cell>
          <cell r="L115">
            <v>405204.07460792002</v>
          </cell>
          <cell r="M115">
            <v>0</v>
          </cell>
        </row>
        <row r="116">
          <cell r="A116" t="str">
            <v>EF0111</v>
          </cell>
          <cell r="B116" t="str">
            <v>Active</v>
          </cell>
          <cell r="C116" t="str">
            <v xml:space="preserve">Medina AHMED MOHAMED </v>
          </cell>
          <cell r="D116" t="str">
            <v>NUT</v>
          </cell>
          <cell r="E116" t="str">
            <v>TFC</v>
          </cell>
          <cell r="F116" t="str">
            <v>Cleaner</v>
          </cell>
          <cell r="G116" t="str">
            <v>A4</v>
          </cell>
          <cell r="H116">
            <v>207</v>
          </cell>
          <cell r="I116">
            <v>0</v>
          </cell>
          <cell r="J116">
            <v>0</v>
          </cell>
          <cell r="K116">
            <v>9</v>
          </cell>
          <cell r="L116">
            <v>721825.98335872008</v>
          </cell>
          <cell r="M116">
            <v>0</v>
          </cell>
        </row>
        <row r="117">
          <cell r="A117" t="str">
            <v>EF0112</v>
          </cell>
          <cell r="B117" t="str">
            <v>Stopped</v>
          </cell>
          <cell r="C117" t="str">
            <v xml:space="preserve">Hawa ABDALLA MAHMOUD </v>
          </cell>
          <cell r="D117" t="str">
            <v>NUT</v>
          </cell>
          <cell r="E117" t="str">
            <v>SFC</v>
          </cell>
          <cell r="F117" t="str">
            <v>Cleaner</v>
          </cell>
          <cell r="G117" t="str">
            <v>A1</v>
          </cell>
          <cell r="H117">
            <v>207</v>
          </cell>
          <cell r="I117">
            <v>0</v>
          </cell>
          <cell r="J117">
            <v>0</v>
          </cell>
          <cell r="K117">
            <v>0</v>
          </cell>
          <cell r="L117">
            <v>580536.02859999996</v>
          </cell>
          <cell r="M117">
            <v>0</v>
          </cell>
        </row>
        <row r="118">
          <cell r="A118" t="str">
            <v>EF0113</v>
          </cell>
          <cell r="B118" t="str">
            <v>Stopped</v>
          </cell>
          <cell r="C118" t="str">
            <v xml:space="preserve">Mohammed AHMED HAGGAR </v>
          </cell>
          <cell r="D118" t="str">
            <v>FA</v>
          </cell>
          <cell r="E118" t="str">
            <v>Field</v>
          </cell>
          <cell r="F118" t="str">
            <v>Food Aid Monitor</v>
          </cell>
          <cell r="G118" t="str">
            <v>D1</v>
          </cell>
          <cell r="H118">
            <v>207</v>
          </cell>
          <cell r="I118">
            <v>25</v>
          </cell>
          <cell r="J118">
            <v>11.027397260273972</v>
          </cell>
          <cell r="K118">
            <v>0</v>
          </cell>
          <cell r="L118">
            <v>741710.86948865373</v>
          </cell>
          <cell r="M118">
            <v>0</v>
          </cell>
        </row>
        <row r="119">
          <cell r="A119" t="str">
            <v>EF0114</v>
          </cell>
          <cell r="B119" t="str">
            <v>Stopped</v>
          </cell>
          <cell r="C119" t="str">
            <v xml:space="preserve">Mustapha MOHAMMED SALEH </v>
          </cell>
          <cell r="D119" t="str">
            <v>FA</v>
          </cell>
          <cell r="E119" t="str">
            <v>Field</v>
          </cell>
          <cell r="F119" t="str">
            <v>Food Aid Monitor</v>
          </cell>
          <cell r="G119" t="str">
            <v>C</v>
          </cell>
          <cell r="H119">
            <v>207</v>
          </cell>
          <cell r="I119">
            <v>0</v>
          </cell>
          <cell r="J119">
            <v>0</v>
          </cell>
          <cell r="K119">
            <v>0</v>
          </cell>
          <cell r="L119">
            <v>867281.15554767998</v>
          </cell>
          <cell r="M119">
            <v>0</v>
          </cell>
        </row>
        <row r="120">
          <cell r="A120" t="str">
            <v>EF0115</v>
          </cell>
          <cell r="B120" t="str">
            <v>Active</v>
          </cell>
          <cell r="C120" t="str">
            <v xml:space="preserve">Khadija ADAM AHMED TAHIR </v>
          </cell>
          <cell r="D120" t="str">
            <v>NUT</v>
          </cell>
          <cell r="E120" t="str">
            <v>TFC</v>
          </cell>
          <cell r="F120" t="str">
            <v>Nurse</v>
          </cell>
          <cell r="G120" t="str">
            <v>D11</v>
          </cell>
          <cell r="H120">
            <v>208</v>
          </cell>
          <cell r="I120">
            <v>0</v>
          </cell>
          <cell r="J120">
            <v>0</v>
          </cell>
          <cell r="K120">
            <v>0</v>
          </cell>
          <cell r="L120">
            <v>848286.0736</v>
          </cell>
          <cell r="M120">
            <v>0</v>
          </cell>
        </row>
        <row r="121">
          <cell r="A121" t="str">
            <v>EF0116</v>
          </cell>
          <cell r="B121" t="str">
            <v>Stopped</v>
          </cell>
          <cell r="C121" t="str">
            <v xml:space="preserve">Saad EISSA DWOELBAT </v>
          </cell>
          <cell r="D121" t="str">
            <v>LOG</v>
          </cell>
          <cell r="E121" t="str">
            <v>Office</v>
          </cell>
          <cell r="F121" t="str">
            <v>Storekeeper</v>
          </cell>
          <cell r="G121" t="str">
            <v>E1</v>
          </cell>
          <cell r="H121">
            <v>207</v>
          </cell>
          <cell r="I121">
            <v>0</v>
          </cell>
          <cell r="J121">
            <v>0</v>
          </cell>
          <cell r="K121">
            <v>0</v>
          </cell>
          <cell r="L121">
            <v>592335.26867873606</v>
          </cell>
          <cell r="M121">
            <v>0</v>
          </cell>
        </row>
        <row r="122">
          <cell r="A122" t="str">
            <v>EF0117</v>
          </cell>
          <cell r="B122" t="str">
            <v>Stopped</v>
          </cell>
          <cell r="C122" t="str">
            <v xml:space="preserve">Adam ELTAHIR ADAM </v>
          </cell>
          <cell r="D122" t="str">
            <v>LOG</v>
          </cell>
          <cell r="E122" t="str">
            <v>Office</v>
          </cell>
          <cell r="F122" t="str">
            <v>Log/Rehab</v>
          </cell>
          <cell r="G122" t="str">
            <v>E</v>
          </cell>
          <cell r="H122">
            <v>207</v>
          </cell>
          <cell r="I122">
            <v>0</v>
          </cell>
          <cell r="J122">
            <v>0</v>
          </cell>
          <cell r="K122">
            <v>0</v>
          </cell>
          <cell r="L122">
            <v>592335.26867873606</v>
          </cell>
          <cell r="M122">
            <v>0</v>
          </cell>
        </row>
        <row r="123">
          <cell r="A123" t="str">
            <v>EF0118</v>
          </cell>
          <cell r="B123" t="str">
            <v>Stopped</v>
          </cell>
          <cell r="C123" t="str">
            <v xml:space="preserve">Ibrahim ABEKER Adam </v>
          </cell>
          <cell r="D123" t="str">
            <v>LOG</v>
          </cell>
          <cell r="E123" t="str">
            <v>Office</v>
          </cell>
          <cell r="F123" t="str">
            <v>Rehabilitation Assitant</v>
          </cell>
          <cell r="G123" t="str">
            <v>C1</v>
          </cell>
          <cell r="H123">
            <v>207</v>
          </cell>
          <cell r="I123">
            <v>0</v>
          </cell>
          <cell r="J123">
            <v>13.287671232876711</v>
          </cell>
          <cell r="K123">
            <v>0</v>
          </cell>
          <cell r="L123">
            <v>517011.31442510424</v>
          </cell>
          <cell r="M123">
            <v>0</v>
          </cell>
        </row>
        <row r="124">
          <cell r="A124" t="str">
            <v>EF0119</v>
          </cell>
          <cell r="B124" t="str">
            <v>Stopped</v>
          </cell>
          <cell r="C124" t="str">
            <v xml:space="preserve">Igbal HASSAN ADAM </v>
          </cell>
          <cell r="D124" t="str">
            <v>NUT</v>
          </cell>
          <cell r="E124" t="str">
            <v>SFC</v>
          </cell>
          <cell r="F124" t="str">
            <v>Registrar</v>
          </cell>
          <cell r="G124" t="str">
            <v>C1</v>
          </cell>
          <cell r="H124">
            <v>207</v>
          </cell>
          <cell r="I124">
            <v>0</v>
          </cell>
          <cell r="J124">
            <v>0</v>
          </cell>
          <cell r="K124">
            <v>0</v>
          </cell>
          <cell r="L124">
            <v>470286.45574</v>
          </cell>
          <cell r="M124">
            <v>0</v>
          </cell>
        </row>
        <row r="125">
          <cell r="A125" t="str">
            <v>EF0120</v>
          </cell>
          <cell r="B125" t="str">
            <v>Active</v>
          </cell>
          <cell r="C125" t="str">
            <v xml:space="preserve">Nasser Eldeen HASSAN IDRISS </v>
          </cell>
          <cell r="D125" t="str">
            <v>NUT</v>
          </cell>
          <cell r="E125" t="str">
            <v>TFC</v>
          </cell>
          <cell r="F125" t="str">
            <v xml:space="preserve">Home Visitor </v>
          </cell>
          <cell r="G125" t="str">
            <v>B4</v>
          </cell>
          <cell r="H125">
            <v>207</v>
          </cell>
          <cell r="I125">
            <v>0</v>
          </cell>
          <cell r="J125">
            <v>0</v>
          </cell>
          <cell r="K125">
            <v>0</v>
          </cell>
          <cell r="L125">
            <v>470286.45574</v>
          </cell>
          <cell r="M125">
            <v>0</v>
          </cell>
        </row>
        <row r="126">
          <cell r="A126" t="str">
            <v>EF0121</v>
          </cell>
          <cell r="B126" t="str">
            <v>Stopped</v>
          </cell>
          <cell r="C126" t="str">
            <v xml:space="preserve">Suleiman YAGOUB ABDALLA </v>
          </cell>
          <cell r="D126" t="str">
            <v>NUT</v>
          </cell>
          <cell r="E126" t="str">
            <v>SFC</v>
          </cell>
          <cell r="F126" t="str">
            <v xml:space="preserve">Home Visitor </v>
          </cell>
          <cell r="G126" t="str">
            <v>B</v>
          </cell>
          <cell r="H126">
            <v>207</v>
          </cell>
          <cell r="I126">
            <v>0</v>
          </cell>
          <cell r="J126">
            <v>0</v>
          </cell>
          <cell r="K126">
            <v>0</v>
          </cell>
          <cell r="L126">
            <v>1277871.9450107741</v>
          </cell>
          <cell r="M126">
            <v>0</v>
          </cell>
        </row>
        <row r="127">
          <cell r="A127" t="str">
            <v>EF0122</v>
          </cell>
          <cell r="B127" t="str">
            <v>Stopped</v>
          </cell>
          <cell r="C127" t="str">
            <v xml:space="preserve">Ali ADAM TAJEDDEEN </v>
          </cell>
          <cell r="D127" t="str">
            <v>NUT</v>
          </cell>
          <cell r="E127" t="str">
            <v>SFC</v>
          </cell>
          <cell r="F127" t="str">
            <v xml:space="preserve">Home Visitor </v>
          </cell>
          <cell r="G127" t="str">
            <v>B</v>
          </cell>
          <cell r="H127">
            <v>207</v>
          </cell>
          <cell r="I127">
            <v>0</v>
          </cell>
          <cell r="J127">
            <v>28.287671232876711</v>
          </cell>
          <cell r="K127">
            <v>0</v>
          </cell>
          <cell r="L127">
            <v>436161.64845153713</v>
          </cell>
          <cell r="M127">
            <v>0</v>
          </cell>
        </row>
        <row r="128">
          <cell r="A128" t="str">
            <v>EF0123</v>
          </cell>
          <cell r="B128" t="str">
            <v>Stopped</v>
          </cell>
          <cell r="C128" t="str">
            <v xml:space="preserve">Suleiman MOHAMED AHMED </v>
          </cell>
          <cell r="D128" t="str">
            <v>NUT</v>
          </cell>
          <cell r="E128" t="str">
            <v>SFC</v>
          </cell>
          <cell r="F128" t="str">
            <v>Counterpart</v>
          </cell>
          <cell r="G128" t="str">
            <v>G1</v>
          </cell>
          <cell r="H128">
            <v>207</v>
          </cell>
          <cell r="I128">
            <v>0</v>
          </cell>
          <cell r="J128">
            <v>19.287671232876711</v>
          </cell>
          <cell r="K128">
            <v>0</v>
          </cell>
          <cell r="L128">
            <v>776886.20824858558</v>
          </cell>
          <cell r="M128">
            <v>0</v>
          </cell>
        </row>
        <row r="129">
          <cell r="A129" t="str">
            <v>EF0124</v>
          </cell>
          <cell r="B129" t="str">
            <v>Active</v>
          </cell>
          <cell r="C129" t="str">
            <v xml:space="preserve">Namat IBRAHIM HAROUN </v>
          </cell>
          <cell r="D129" t="str">
            <v>ADMIN</v>
          </cell>
          <cell r="E129" t="str">
            <v>Guest house</v>
          </cell>
          <cell r="F129" t="str">
            <v>Cleaner</v>
          </cell>
          <cell r="G129" t="str">
            <v>A4</v>
          </cell>
          <cell r="H129">
            <v>207</v>
          </cell>
          <cell r="I129">
            <v>0</v>
          </cell>
          <cell r="J129">
            <v>0</v>
          </cell>
          <cell r="K129">
            <v>0</v>
          </cell>
          <cell r="L129">
            <v>405204.07460792002</v>
          </cell>
          <cell r="M129">
            <v>0</v>
          </cell>
        </row>
        <row r="130">
          <cell r="A130" t="str">
            <v>EF0125</v>
          </cell>
          <cell r="B130" t="str">
            <v>Active</v>
          </cell>
          <cell r="C130" t="str">
            <v xml:space="preserve">Abdalla SULEIMAN ABDELRAHMAN </v>
          </cell>
          <cell r="D130" t="str">
            <v>FS</v>
          </cell>
          <cell r="E130" t="str">
            <v>Field</v>
          </cell>
          <cell r="F130" t="str">
            <v>Food security Surveillance officer</v>
          </cell>
          <cell r="G130" t="str">
            <v>D4</v>
          </cell>
          <cell r="H130">
            <v>207</v>
          </cell>
          <cell r="I130">
            <v>0</v>
          </cell>
          <cell r="J130">
            <v>0</v>
          </cell>
          <cell r="K130">
            <v>0</v>
          </cell>
          <cell r="L130">
            <v>405204.07460792002</v>
          </cell>
          <cell r="M130">
            <v>0</v>
          </cell>
        </row>
        <row r="131">
          <cell r="A131" t="str">
            <v>EF0126</v>
          </cell>
          <cell r="B131" t="str">
            <v>Stopped</v>
          </cell>
          <cell r="C131" t="str">
            <v xml:space="preserve">Abass ADAM MOHAMED </v>
          </cell>
          <cell r="D131" t="str">
            <v>LOG</v>
          </cell>
          <cell r="E131" t="str">
            <v>Office</v>
          </cell>
          <cell r="F131" t="str">
            <v>Worker</v>
          </cell>
          <cell r="G131" t="str">
            <v>A1</v>
          </cell>
          <cell r="H131">
            <v>207</v>
          </cell>
          <cell r="I131">
            <v>0</v>
          </cell>
          <cell r="J131">
            <v>25.205479452054789</v>
          </cell>
          <cell r="K131">
            <v>0</v>
          </cell>
          <cell r="L131">
            <v>517011.31442510424</v>
          </cell>
          <cell r="M131">
            <v>0</v>
          </cell>
        </row>
        <row r="132">
          <cell r="A132" t="str">
            <v>EF0127</v>
          </cell>
          <cell r="B132" t="str">
            <v>Stopped</v>
          </cell>
          <cell r="C132" t="str">
            <v xml:space="preserve">Abdul MAJEED YAGOUB  </v>
          </cell>
          <cell r="D132" t="str">
            <v>LOG</v>
          </cell>
          <cell r="E132" t="str">
            <v>Office</v>
          </cell>
          <cell r="F132" t="str">
            <v>Worker</v>
          </cell>
          <cell r="G132" t="str">
            <v>A1</v>
          </cell>
          <cell r="H132">
            <v>207</v>
          </cell>
          <cell r="I132">
            <v>0</v>
          </cell>
          <cell r="J132">
            <v>0</v>
          </cell>
          <cell r="K132">
            <v>0</v>
          </cell>
          <cell r="L132">
            <v>1761710.2117128423</v>
          </cell>
          <cell r="M132">
            <v>0</v>
          </cell>
        </row>
        <row r="133">
          <cell r="A133" t="str">
            <v>EF0128</v>
          </cell>
          <cell r="B133" t="str">
            <v>Active</v>
          </cell>
          <cell r="C133" t="str">
            <v xml:space="preserve">Ahmed IDRISS ADAM </v>
          </cell>
          <cell r="D133" t="str">
            <v>NUT</v>
          </cell>
          <cell r="E133" t="str">
            <v>TFC</v>
          </cell>
          <cell r="F133" t="str">
            <v xml:space="preserve">Phase Monitor </v>
          </cell>
          <cell r="G133" t="str">
            <v>B4</v>
          </cell>
          <cell r="H133">
            <v>208</v>
          </cell>
          <cell r="I133">
            <v>0</v>
          </cell>
          <cell r="J133">
            <v>0</v>
          </cell>
          <cell r="K133">
            <v>0</v>
          </cell>
          <cell r="L133">
            <v>592335.26867873606</v>
          </cell>
          <cell r="M133">
            <v>0</v>
          </cell>
        </row>
        <row r="134">
          <cell r="A134" t="str">
            <v>EF0129</v>
          </cell>
          <cell r="B134" t="str">
            <v>Stopped</v>
          </cell>
          <cell r="C134" t="str">
            <v xml:space="preserve">Mohamed NADIM </v>
          </cell>
          <cell r="D134" t="str">
            <v>NUT</v>
          </cell>
          <cell r="E134" t="str">
            <v>TFC</v>
          </cell>
          <cell r="F134" t="str">
            <v xml:space="preserve">Medical Supervisor </v>
          </cell>
          <cell r="G134" t="str">
            <v>H1</v>
          </cell>
          <cell r="H134">
            <v>207</v>
          </cell>
          <cell r="I134">
            <v>0</v>
          </cell>
          <cell r="J134">
            <v>0</v>
          </cell>
          <cell r="K134">
            <v>0</v>
          </cell>
          <cell r="L134">
            <v>580536.02859999996</v>
          </cell>
          <cell r="M134">
            <v>0</v>
          </cell>
        </row>
        <row r="135">
          <cell r="A135" t="str">
            <v>EF0130</v>
          </cell>
          <cell r="B135" t="str">
            <v>Stopped</v>
          </cell>
          <cell r="C135" t="str">
            <v xml:space="preserve">Elsadig ABAKER HASSABALLA </v>
          </cell>
          <cell r="D135" t="str">
            <v>FS</v>
          </cell>
          <cell r="E135" t="str">
            <v>Field</v>
          </cell>
          <cell r="F135" t="str">
            <v>Data Entry Manager</v>
          </cell>
          <cell r="G135" t="str">
            <v>C1</v>
          </cell>
          <cell r="H135">
            <v>207</v>
          </cell>
          <cell r="I135">
            <v>0</v>
          </cell>
          <cell r="J135">
            <v>0</v>
          </cell>
          <cell r="K135">
            <v>0</v>
          </cell>
          <cell r="L135">
            <v>580536.02859999996</v>
          </cell>
          <cell r="M135">
            <v>0</v>
          </cell>
        </row>
        <row r="136">
          <cell r="A136" t="str">
            <v>EF0131</v>
          </cell>
          <cell r="B136" t="str">
            <v>Stopped</v>
          </cell>
          <cell r="C136" t="str">
            <v xml:space="preserve">Ibrahim Adam  Fadul  </v>
          </cell>
          <cell r="D136" t="str">
            <v>FS</v>
          </cell>
          <cell r="E136" t="str">
            <v>Field</v>
          </cell>
          <cell r="F136" t="str">
            <v xml:space="preserve">Food security monitor </v>
          </cell>
          <cell r="G136" t="str">
            <v>C</v>
          </cell>
          <cell r="H136">
            <v>207</v>
          </cell>
          <cell r="I136">
            <v>0</v>
          </cell>
          <cell r="J136">
            <v>0</v>
          </cell>
          <cell r="K136">
            <v>0</v>
          </cell>
          <cell r="L136">
            <v>580536.02859999996</v>
          </cell>
          <cell r="M136">
            <v>0</v>
          </cell>
        </row>
        <row r="137">
          <cell r="A137" t="str">
            <v>EF0132</v>
          </cell>
          <cell r="B137" t="str">
            <v>Stopped</v>
          </cell>
          <cell r="C137" t="str">
            <v xml:space="preserve">Mohamed IBRAHIM HUSSEIN  </v>
          </cell>
          <cell r="D137" t="str">
            <v>FA</v>
          </cell>
          <cell r="E137" t="str">
            <v>Field</v>
          </cell>
          <cell r="F137" t="str">
            <v>Food Aid Monitor</v>
          </cell>
          <cell r="G137" t="str">
            <v>C</v>
          </cell>
          <cell r="H137">
            <v>207</v>
          </cell>
          <cell r="I137">
            <v>0</v>
          </cell>
          <cell r="J137">
            <v>0</v>
          </cell>
          <cell r="K137">
            <v>0</v>
          </cell>
          <cell r="L137">
            <v>580536.02859999996</v>
          </cell>
          <cell r="M137">
            <v>0</v>
          </cell>
        </row>
        <row r="138">
          <cell r="A138" t="str">
            <v>EF0133</v>
          </cell>
          <cell r="B138" t="str">
            <v>Stopped</v>
          </cell>
          <cell r="C138" t="str">
            <v xml:space="preserve">Mohamed OSMAN ELBAGIR  </v>
          </cell>
          <cell r="D138" t="str">
            <v>FA</v>
          </cell>
          <cell r="E138" t="str">
            <v>Field</v>
          </cell>
          <cell r="F138" t="str">
            <v>Food Aid Monitor</v>
          </cell>
          <cell r="G138" t="str">
            <v>C</v>
          </cell>
          <cell r="H138">
            <v>207</v>
          </cell>
          <cell r="I138">
            <v>0</v>
          </cell>
          <cell r="J138">
            <v>23.287671232876711</v>
          </cell>
          <cell r="K138">
            <v>0</v>
          </cell>
          <cell r="L138">
            <v>776886.20824858558</v>
          </cell>
          <cell r="M138">
            <v>0</v>
          </cell>
        </row>
        <row r="139">
          <cell r="A139" t="str">
            <v>EF0134</v>
          </cell>
          <cell r="B139" t="str">
            <v>Stopped</v>
          </cell>
          <cell r="C139" t="str">
            <v xml:space="preserve">Abaker ABDELRAHMAN AZARG </v>
          </cell>
          <cell r="D139" t="str">
            <v>FA</v>
          </cell>
          <cell r="E139" t="str">
            <v>Field</v>
          </cell>
          <cell r="F139" t="str">
            <v>Food Aid Monitor</v>
          </cell>
          <cell r="G139" t="str">
            <v>C</v>
          </cell>
          <cell r="H139">
            <v>207</v>
          </cell>
          <cell r="I139">
            <v>0</v>
          </cell>
          <cell r="J139">
            <v>28.287671232876711</v>
          </cell>
          <cell r="K139">
            <v>0</v>
          </cell>
          <cell r="L139">
            <v>517011.31442510424</v>
          </cell>
          <cell r="M139">
            <v>0</v>
          </cell>
        </row>
        <row r="140">
          <cell r="A140" t="str">
            <v>EF0135</v>
          </cell>
          <cell r="B140" t="str">
            <v>Active</v>
          </cell>
          <cell r="C140" t="str">
            <v xml:space="preserve">Abdalla AHMED MOHAMED  </v>
          </cell>
          <cell r="D140" t="str">
            <v>NUTSURVEY</v>
          </cell>
          <cell r="E140" t="str">
            <v>Nut survey</v>
          </cell>
          <cell r="F140" t="str">
            <v xml:space="preserve"> Team Leader</v>
          </cell>
          <cell r="G140" t="str">
            <v>D4</v>
          </cell>
          <cell r="H140">
            <v>207</v>
          </cell>
          <cell r="I140">
            <v>0</v>
          </cell>
          <cell r="J140">
            <v>27.287671232876711</v>
          </cell>
          <cell r="K140">
            <v>0</v>
          </cell>
          <cell r="L140">
            <v>776886.20824858558</v>
          </cell>
          <cell r="M140">
            <v>0</v>
          </cell>
        </row>
        <row r="141">
          <cell r="A141" t="str">
            <v>EF0136</v>
          </cell>
          <cell r="B141" t="str">
            <v>Active</v>
          </cell>
          <cell r="C141" t="str">
            <v xml:space="preserve">Thuraya ADAM ABDALLA </v>
          </cell>
          <cell r="D141" t="str">
            <v>NUT</v>
          </cell>
          <cell r="E141" t="str">
            <v>TFC</v>
          </cell>
          <cell r="F141" t="str">
            <v>Home Visitor</v>
          </cell>
          <cell r="G141" t="str">
            <v>B4</v>
          </cell>
          <cell r="H141">
            <v>207</v>
          </cell>
          <cell r="I141" t="str">
            <v>22/1/2007</v>
          </cell>
          <cell r="J141" t="str">
            <v>3 months</v>
          </cell>
          <cell r="K141" t="str">
            <v>February</v>
          </cell>
          <cell r="L141">
            <v>517011.31442510424</v>
          </cell>
          <cell r="M141">
            <v>0</v>
          </cell>
        </row>
        <row r="142">
          <cell r="A142" t="str">
            <v>EF0137</v>
          </cell>
          <cell r="B142" t="str">
            <v>Active</v>
          </cell>
          <cell r="C142" t="str">
            <v xml:space="preserve">Nafissa MOHAMED ISMAIL </v>
          </cell>
          <cell r="D142" t="str">
            <v>NUTSURVEY</v>
          </cell>
          <cell r="E142" t="str">
            <v>Nut survey</v>
          </cell>
          <cell r="F142" t="str">
            <v xml:space="preserve"> Team Leader</v>
          </cell>
          <cell r="G142" t="str">
            <v>D4</v>
          </cell>
          <cell r="H142">
            <v>207</v>
          </cell>
          <cell r="I142">
            <v>0</v>
          </cell>
          <cell r="J142">
            <v>0</v>
          </cell>
          <cell r="K142">
            <v>0</v>
          </cell>
          <cell r="L142">
            <v>470286.45574</v>
          </cell>
          <cell r="M142">
            <v>0</v>
          </cell>
        </row>
        <row r="143">
          <cell r="A143" t="str">
            <v>EF0138</v>
          </cell>
          <cell r="B143" t="str">
            <v>Active</v>
          </cell>
          <cell r="C143" t="str">
            <v xml:space="preserve">Fawzi AHMED MAHMOUD </v>
          </cell>
          <cell r="D143" t="str">
            <v>NUT</v>
          </cell>
          <cell r="E143" t="str">
            <v>TFC</v>
          </cell>
          <cell r="F143" t="str">
            <v xml:space="preserve">Home Visitor </v>
          </cell>
          <cell r="G143" t="str">
            <v>B4</v>
          </cell>
          <cell r="H143">
            <v>207</v>
          </cell>
          <cell r="I143">
            <v>0</v>
          </cell>
          <cell r="J143">
            <v>4.2876712328767113</v>
          </cell>
          <cell r="K143">
            <v>0</v>
          </cell>
          <cell r="L143">
            <v>517011.31442510424</v>
          </cell>
          <cell r="M143">
            <v>0</v>
          </cell>
        </row>
        <row r="144">
          <cell r="A144" t="str">
            <v>EF0139</v>
          </cell>
          <cell r="B144" t="str">
            <v>Stopped</v>
          </cell>
          <cell r="C144" t="str">
            <v xml:space="preserve">Mobarak MOHAMED MATAR </v>
          </cell>
          <cell r="D144" t="str">
            <v>NUTSURVEY</v>
          </cell>
          <cell r="E144" t="str">
            <v>Nut survey</v>
          </cell>
          <cell r="F144" t="str">
            <v>Assesment Measurer</v>
          </cell>
          <cell r="G144" t="str">
            <v>B</v>
          </cell>
          <cell r="H144">
            <v>207</v>
          </cell>
          <cell r="I144">
            <v>0</v>
          </cell>
          <cell r="J144">
            <v>0</v>
          </cell>
          <cell r="K144">
            <v>0</v>
          </cell>
          <cell r="L144">
            <v>592335.26867873606</v>
          </cell>
          <cell r="M144">
            <v>0</v>
          </cell>
        </row>
        <row r="145">
          <cell r="A145" t="str">
            <v>EF0140</v>
          </cell>
          <cell r="B145" t="str">
            <v>Active</v>
          </cell>
          <cell r="C145" t="str">
            <v xml:space="preserve">Mariam ABDULGADIR YAGOUB </v>
          </cell>
          <cell r="D145" t="str">
            <v>NUT</v>
          </cell>
          <cell r="E145" t="str">
            <v>TFC</v>
          </cell>
          <cell r="F145" t="str">
            <v xml:space="preserve">Home Visitor </v>
          </cell>
          <cell r="G145" t="str">
            <v>B4</v>
          </cell>
          <cell r="H145">
            <v>207</v>
          </cell>
          <cell r="I145">
            <v>0</v>
          </cell>
          <cell r="J145">
            <v>0</v>
          </cell>
          <cell r="K145">
            <v>0</v>
          </cell>
          <cell r="L145">
            <v>592335.26867873606</v>
          </cell>
          <cell r="M145">
            <v>0</v>
          </cell>
        </row>
        <row r="146">
          <cell r="A146" t="str">
            <v>EF0141</v>
          </cell>
          <cell r="B146" t="str">
            <v>Stopped</v>
          </cell>
          <cell r="C146" t="str">
            <v xml:space="preserve">Tijani ISMAIL ABDULELWHAB </v>
          </cell>
          <cell r="D146" t="str">
            <v>LOG</v>
          </cell>
          <cell r="E146" t="str">
            <v>Office</v>
          </cell>
          <cell r="F146" t="str">
            <v>Driver</v>
          </cell>
          <cell r="G146" t="str">
            <v>C1</v>
          </cell>
          <cell r="H146">
            <v>207</v>
          </cell>
          <cell r="I146">
            <v>0</v>
          </cell>
          <cell r="J146">
            <v>0</v>
          </cell>
          <cell r="K146">
            <v>0</v>
          </cell>
          <cell r="L146">
            <v>592335.26867873606</v>
          </cell>
          <cell r="M146">
            <v>0</v>
          </cell>
        </row>
        <row r="147">
          <cell r="A147" t="str">
            <v>EF0142</v>
          </cell>
          <cell r="B147" t="str">
            <v>Stopped</v>
          </cell>
          <cell r="C147" t="str">
            <v xml:space="preserve">Haitham MOHAMED ABDALLAH </v>
          </cell>
          <cell r="D147" t="str">
            <v>LOG</v>
          </cell>
          <cell r="E147" t="str">
            <v>Office</v>
          </cell>
          <cell r="F147" t="str">
            <v>Driver</v>
          </cell>
          <cell r="G147" t="str">
            <v>C1</v>
          </cell>
          <cell r="H147">
            <v>207</v>
          </cell>
          <cell r="I147">
            <v>0</v>
          </cell>
          <cell r="J147">
            <v>0</v>
          </cell>
          <cell r="K147">
            <v>0</v>
          </cell>
          <cell r="L147">
            <v>592335.26867873606</v>
          </cell>
          <cell r="M147">
            <v>0</v>
          </cell>
        </row>
        <row r="148">
          <cell r="A148" t="str">
            <v>EF0143</v>
          </cell>
          <cell r="B148" t="str">
            <v>Stopped</v>
          </cell>
          <cell r="C148" t="str">
            <v xml:space="preserve">Hussein HAROUN MUSSA </v>
          </cell>
          <cell r="D148" t="str">
            <v>LOG</v>
          </cell>
          <cell r="E148" t="str">
            <v>Office</v>
          </cell>
          <cell r="F148" t="str">
            <v>Driver</v>
          </cell>
          <cell r="G148" t="str">
            <v>C1</v>
          </cell>
          <cell r="H148">
            <v>207</v>
          </cell>
          <cell r="I148">
            <v>0</v>
          </cell>
          <cell r="J148">
            <v>0</v>
          </cell>
          <cell r="K148">
            <v>0</v>
          </cell>
          <cell r="L148">
            <v>470286.45574</v>
          </cell>
          <cell r="M148">
            <v>0</v>
          </cell>
        </row>
        <row r="149">
          <cell r="A149" t="str">
            <v>EF0144</v>
          </cell>
          <cell r="B149" t="str">
            <v>Stopped</v>
          </cell>
          <cell r="C149" t="str">
            <v xml:space="preserve">Mohamed SULIAMAN MOHAMED </v>
          </cell>
          <cell r="D149" t="str">
            <v>NUT</v>
          </cell>
          <cell r="E149" t="str">
            <v>SFC</v>
          </cell>
          <cell r="F149" t="str">
            <v>Registrar</v>
          </cell>
          <cell r="G149" t="str">
            <v>C1</v>
          </cell>
          <cell r="H149">
            <v>207</v>
          </cell>
          <cell r="I149">
            <v>0</v>
          </cell>
          <cell r="J149">
            <v>0</v>
          </cell>
          <cell r="K149">
            <v>0</v>
          </cell>
          <cell r="L149">
            <v>480056.92</v>
          </cell>
          <cell r="M149">
            <v>0</v>
          </cell>
        </row>
        <row r="150">
          <cell r="A150" t="str">
            <v>EF0145</v>
          </cell>
          <cell r="B150" t="str">
            <v>Stopped</v>
          </cell>
          <cell r="C150" t="str">
            <v xml:space="preserve">Mohamed ADAM HAMID </v>
          </cell>
          <cell r="D150" t="str">
            <v>NUT</v>
          </cell>
          <cell r="E150" t="str">
            <v>SFC</v>
          </cell>
          <cell r="F150" t="str">
            <v xml:space="preserve">Measurer </v>
          </cell>
          <cell r="G150" t="str">
            <v>B</v>
          </cell>
          <cell r="H150">
            <v>207</v>
          </cell>
          <cell r="I150">
            <v>0</v>
          </cell>
          <cell r="J150">
            <v>0</v>
          </cell>
          <cell r="K150">
            <v>0</v>
          </cell>
          <cell r="L150">
            <v>721825.98335872008</v>
          </cell>
          <cell r="M150">
            <v>0</v>
          </cell>
        </row>
        <row r="151">
          <cell r="A151" t="str">
            <v>EF0146</v>
          </cell>
          <cell r="B151" t="str">
            <v>Stopped</v>
          </cell>
          <cell r="C151" t="str">
            <v xml:space="preserve">Amal ADAM IBRAHIM </v>
          </cell>
          <cell r="D151" t="str">
            <v>NUT</v>
          </cell>
          <cell r="E151" t="str">
            <v>SFC</v>
          </cell>
          <cell r="F151" t="str">
            <v xml:space="preserve">Measurer </v>
          </cell>
          <cell r="G151" t="str">
            <v>B1</v>
          </cell>
          <cell r="H151">
            <v>207</v>
          </cell>
          <cell r="I151">
            <v>0</v>
          </cell>
          <cell r="J151">
            <v>0</v>
          </cell>
          <cell r="K151">
            <v>0</v>
          </cell>
          <cell r="L151">
            <v>721825.98335872008</v>
          </cell>
          <cell r="M151">
            <v>0</v>
          </cell>
        </row>
        <row r="152">
          <cell r="A152" t="str">
            <v>EF0147</v>
          </cell>
          <cell r="B152" t="str">
            <v>Stopped</v>
          </cell>
          <cell r="C152" t="str">
            <v xml:space="preserve">Haroun HIMIADA MOHAMED  </v>
          </cell>
          <cell r="D152" t="str">
            <v>LOG</v>
          </cell>
          <cell r="E152" t="str">
            <v>Office</v>
          </cell>
          <cell r="F152" t="str">
            <v xml:space="preserve">Radio operator </v>
          </cell>
          <cell r="G152" t="str">
            <v>D1</v>
          </cell>
          <cell r="H152">
            <v>208</v>
          </cell>
          <cell r="I152">
            <v>0</v>
          </cell>
          <cell r="J152">
            <v>28.287671232876711</v>
          </cell>
          <cell r="K152">
            <v>0</v>
          </cell>
          <cell r="L152">
            <v>776886.20824858558</v>
          </cell>
          <cell r="M152">
            <v>0</v>
          </cell>
        </row>
        <row r="153">
          <cell r="A153" t="str">
            <v>EF0148</v>
          </cell>
          <cell r="B153" t="str">
            <v>Stopped</v>
          </cell>
          <cell r="C153" t="str">
            <v xml:space="preserve">Zahra KHIDIR AHMED </v>
          </cell>
          <cell r="D153" t="str">
            <v>NUT</v>
          </cell>
          <cell r="E153" t="str">
            <v>SFC</v>
          </cell>
          <cell r="F153" t="str">
            <v>Nurse</v>
          </cell>
          <cell r="G153" t="str">
            <v>D1</v>
          </cell>
          <cell r="H153">
            <v>207</v>
          </cell>
          <cell r="I153">
            <v>0</v>
          </cell>
          <cell r="J153">
            <v>8.2876712328767113</v>
          </cell>
          <cell r="K153">
            <v>0</v>
          </cell>
          <cell r="L153">
            <v>517011.31442510424</v>
          </cell>
          <cell r="M153">
            <v>0</v>
          </cell>
        </row>
        <row r="154">
          <cell r="A154" t="str">
            <v>EF0149</v>
          </cell>
          <cell r="B154" t="str">
            <v>Active</v>
          </cell>
          <cell r="C154" t="str">
            <v xml:space="preserve">Hamdi ADAM MOHAMED </v>
          </cell>
          <cell r="D154" t="str">
            <v>LOG</v>
          </cell>
          <cell r="E154" t="str">
            <v>Office</v>
          </cell>
          <cell r="F154" t="str">
            <v xml:space="preserve">Radio operator </v>
          </cell>
          <cell r="G154" t="str">
            <v>D4</v>
          </cell>
          <cell r="H154">
            <v>208</v>
          </cell>
          <cell r="I154">
            <v>0</v>
          </cell>
          <cell r="J154">
            <v>0.28767123287671126</v>
          </cell>
          <cell r="K154">
            <v>0</v>
          </cell>
          <cell r="L154">
            <v>517011.31442510424</v>
          </cell>
          <cell r="M154">
            <v>0</v>
          </cell>
        </row>
        <row r="155">
          <cell r="A155" t="str">
            <v>EF0150</v>
          </cell>
          <cell r="B155" t="str">
            <v>Active</v>
          </cell>
          <cell r="C155" t="str">
            <v xml:space="preserve">Latifa ADAM RIZIG </v>
          </cell>
          <cell r="D155" t="str">
            <v>NUT</v>
          </cell>
          <cell r="E155" t="str">
            <v>TFC</v>
          </cell>
          <cell r="F155" t="str">
            <v>Home Visitor</v>
          </cell>
          <cell r="G155" t="str">
            <v>B4</v>
          </cell>
          <cell r="H155">
            <v>207</v>
          </cell>
          <cell r="I155">
            <v>4</v>
          </cell>
          <cell r="J155">
            <v>1.2876712328767113</v>
          </cell>
          <cell r="K155">
            <v>0</v>
          </cell>
          <cell r="L155">
            <v>517011.31442510424</v>
          </cell>
          <cell r="M155">
            <v>0</v>
          </cell>
        </row>
        <row r="156">
          <cell r="A156" t="str">
            <v>EF0151</v>
          </cell>
          <cell r="B156" t="str">
            <v>Active</v>
          </cell>
          <cell r="C156" t="str">
            <v xml:space="preserve">Khalid ABDULMOTI ALI </v>
          </cell>
          <cell r="D156" t="str">
            <v>NUT</v>
          </cell>
          <cell r="E156" t="str">
            <v>TFC</v>
          </cell>
          <cell r="F156" t="str">
            <v>Home Visitor</v>
          </cell>
          <cell r="G156" t="str">
            <v>B4</v>
          </cell>
          <cell r="H156">
            <v>207</v>
          </cell>
          <cell r="I156">
            <v>0</v>
          </cell>
          <cell r="J156">
            <v>0</v>
          </cell>
          <cell r="K156">
            <v>0</v>
          </cell>
          <cell r="L156">
            <v>480056.92</v>
          </cell>
          <cell r="M156">
            <v>0</v>
          </cell>
        </row>
        <row r="157">
          <cell r="A157" t="str">
            <v>EF0152</v>
          </cell>
          <cell r="B157" t="str">
            <v>Active</v>
          </cell>
          <cell r="C157" t="str">
            <v xml:space="preserve">Aziza MOHAMED ADAM </v>
          </cell>
          <cell r="D157" t="str">
            <v>NUT</v>
          </cell>
          <cell r="E157" t="str">
            <v>OTP</v>
          </cell>
          <cell r="F157" t="str">
            <v>Home Visitor</v>
          </cell>
          <cell r="G157" t="str">
            <v>B4</v>
          </cell>
          <cell r="H157">
            <v>207</v>
          </cell>
          <cell r="I157">
            <v>0</v>
          </cell>
          <cell r="J157">
            <v>9.2876712328767113</v>
          </cell>
          <cell r="K157">
            <v>0</v>
          </cell>
          <cell r="L157">
            <v>517011.31442510424</v>
          </cell>
          <cell r="M157">
            <v>0</v>
          </cell>
        </row>
        <row r="158">
          <cell r="A158" t="str">
            <v>EF0153</v>
          </cell>
          <cell r="B158" t="str">
            <v>Stopped</v>
          </cell>
          <cell r="C158" t="str">
            <v xml:space="preserve">Zahra SALIH ADAM </v>
          </cell>
          <cell r="D158" t="str">
            <v>NUT</v>
          </cell>
          <cell r="E158" t="str">
            <v>SFC</v>
          </cell>
          <cell r="F158" t="str">
            <v>Home Visitor</v>
          </cell>
          <cell r="G158" t="str">
            <v>B1</v>
          </cell>
          <cell r="H158">
            <v>207</v>
          </cell>
          <cell r="I158">
            <v>0</v>
          </cell>
          <cell r="J158">
            <v>0</v>
          </cell>
          <cell r="K158">
            <v>0</v>
          </cell>
          <cell r="L158">
            <v>480056.92</v>
          </cell>
          <cell r="M158">
            <v>0</v>
          </cell>
        </row>
        <row r="159">
          <cell r="A159" t="str">
            <v>EF0154</v>
          </cell>
          <cell r="B159" t="str">
            <v>Active</v>
          </cell>
          <cell r="C159" t="str">
            <v xml:space="preserve">Nafisa ABDUJABAR ABDUHAMEED </v>
          </cell>
          <cell r="D159" t="str">
            <v>NUT</v>
          </cell>
          <cell r="E159" t="str">
            <v>TFC</v>
          </cell>
          <cell r="F159" t="str">
            <v>Home Visitor</v>
          </cell>
          <cell r="G159" t="str">
            <v>B4</v>
          </cell>
          <cell r="H159">
            <v>207</v>
          </cell>
          <cell r="I159">
            <v>0</v>
          </cell>
          <cell r="J159">
            <v>28.287671232876711</v>
          </cell>
          <cell r="K159">
            <v>0</v>
          </cell>
          <cell r="L159">
            <v>517011.31442510424</v>
          </cell>
          <cell r="M159">
            <v>0</v>
          </cell>
        </row>
        <row r="160">
          <cell r="A160" t="str">
            <v>EF0155</v>
          </cell>
          <cell r="B160" t="str">
            <v>Stopped</v>
          </cell>
          <cell r="C160" t="str">
            <v xml:space="preserve">Rehab KARAMADEEN MOHAMED </v>
          </cell>
          <cell r="D160" t="str">
            <v>NUT</v>
          </cell>
          <cell r="E160" t="str">
            <v>SFC</v>
          </cell>
          <cell r="F160" t="str">
            <v>Home Visitor</v>
          </cell>
          <cell r="G160" t="str">
            <v>B1</v>
          </cell>
          <cell r="H160">
            <v>207</v>
          </cell>
          <cell r="I160">
            <v>0</v>
          </cell>
          <cell r="J160">
            <v>0</v>
          </cell>
          <cell r="K160">
            <v>0</v>
          </cell>
          <cell r="L160">
            <v>405204.07460792002</v>
          </cell>
          <cell r="M160">
            <v>0</v>
          </cell>
        </row>
        <row r="161">
          <cell r="A161" t="str">
            <v>EF0156</v>
          </cell>
          <cell r="B161" t="str">
            <v>Active</v>
          </cell>
          <cell r="C161" t="str">
            <v xml:space="preserve">Nafisa MOHAMED ADAM </v>
          </cell>
          <cell r="D161" t="str">
            <v>NUT</v>
          </cell>
          <cell r="E161" t="str">
            <v>TFC</v>
          </cell>
          <cell r="F161" t="str">
            <v>Home Visitor</v>
          </cell>
          <cell r="G161" t="str">
            <v>B4</v>
          </cell>
          <cell r="H161">
            <v>207</v>
          </cell>
          <cell r="I161">
            <v>0</v>
          </cell>
          <cell r="J161">
            <v>18.287671232876711</v>
          </cell>
          <cell r="K161">
            <v>0</v>
          </cell>
          <cell r="L161">
            <v>436161.64845153713</v>
          </cell>
          <cell r="M161">
            <v>0</v>
          </cell>
        </row>
        <row r="162">
          <cell r="A162" t="str">
            <v xml:space="preserve">EF0157 </v>
          </cell>
          <cell r="B162" t="str">
            <v>Stopped</v>
          </cell>
          <cell r="C162" t="str">
            <v xml:space="preserve">Adam ABAKER AHMED </v>
          </cell>
          <cell r="D162" t="str">
            <v>LOG</v>
          </cell>
          <cell r="E162" t="str">
            <v>Guest House</v>
          </cell>
          <cell r="F162" t="str">
            <v>Watchman</v>
          </cell>
          <cell r="G162" t="str">
            <v>A1</v>
          </cell>
          <cell r="H162">
            <v>208</v>
          </cell>
          <cell r="I162">
            <v>0</v>
          </cell>
          <cell r="J162">
            <v>0</v>
          </cell>
          <cell r="K162">
            <v>0</v>
          </cell>
          <cell r="L162">
            <v>405204.07460792002</v>
          </cell>
          <cell r="M162">
            <v>0</v>
          </cell>
        </row>
        <row r="163">
          <cell r="A163" t="str">
            <v>EF0158</v>
          </cell>
          <cell r="B163" t="str">
            <v>Active</v>
          </cell>
          <cell r="C163" t="str">
            <v xml:space="preserve">Mohamed ELHAFEZ IBRAHIM </v>
          </cell>
          <cell r="D163" t="str">
            <v>LOG</v>
          </cell>
          <cell r="E163" t="str">
            <v>WHouse</v>
          </cell>
          <cell r="F163" t="str">
            <v>Watchman</v>
          </cell>
          <cell r="G163" t="str">
            <v>A4</v>
          </cell>
          <cell r="H163">
            <v>208</v>
          </cell>
          <cell r="I163">
            <v>0</v>
          </cell>
          <cell r="J163">
            <v>28.287671232876711</v>
          </cell>
          <cell r="K163">
            <v>0</v>
          </cell>
          <cell r="L163">
            <v>436161.64845153713</v>
          </cell>
          <cell r="M163">
            <v>0</v>
          </cell>
        </row>
        <row r="164">
          <cell r="A164" t="str">
            <v>EF0159</v>
          </cell>
          <cell r="B164" t="str">
            <v>Stopped</v>
          </cell>
          <cell r="C164" t="str">
            <v xml:space="preserve">Ismail MOHAMED ABDU ELRAHIM AHMED </v>
          </cell>
          <cell r="D164" t="str">
            <v>NUT</v>
          </cell>
          <cell r="E164" t="str">
            <v>SFC</v>
          </cell>
          <cell r="F164" t="str">
            <v>Watchman</v>
          </cell>
          <cell r="G164" t="str">
            <v>A1</v>
          </cell>
          <cell r="H164">
            <v>208</v>
          </cell>
          <cell r="I164">
            <v>0</v>
          </cell>
          <cell r="J164">
            <v>0</v>
          </cell>
          <cell r="K164">
            <v>0</v>
          </cell>
          <cell r="L164">
            <v>592335.26867873606</v>
          </cell>
          <cell r="M164">
            <v>0</v>
          </cell>
        </row>
        <row r="165">
          <cell r="A165" t="str">
            <v>EF0160</v>
          </cell>
          <cell r="B165" t="str">
            <v>Active</v>
          </cell>
          <cell r="C165" t="str">
            <v xml:space="preserve">Ali IBRAHIM ELHAJ </v>
          </cell>
          <cell r="D165" t="str">
            <v>LOG</v>
          </cell>
          <cell r="E165" t="str">
            <v>Guest house</v>
          </cell>
          <cell r="F165" t="str">
            <v>Watchman</v>
          </cell>
          <cell r="G165" t="str">
            <v>A4</v>
          </cell>
          <cell r="H165">
            <v>208</v>
          </cell>
          <cell r="I165">
            <v>0</v>
          </cell>
          <cell r="J165">
            <v>13.287671232876711</v>
          </cell>
          <cell r="K165">
            <v>0</v>
          </cell>
          <cell r="L165">
            <v>436161.64845153713</v>
          </cell>
          <cell r="M165">
            <v>0</v>
          </cell>
        </row>
        <row r="166">
          <cell r="A166" t="str">
            <v>EF0161</v>
          </cell>
          <cell r="B166" t="str">
            <v>Stopped</v>
          </cell>
          <cell r="C166" t="str">
            <v xml:space="preserve">Ibrahim ADAM ABDALLAH YAGOUB </v>
          </cell>
          <cell r="D166" t="str">
            <v>NUT</v>
          </cell>
          <cell r="E166" t="str">
            <v>TFC</v>
          </cell>
          <cell r="F166" t="str">
            <v>Registrar</v>
          </cell>
          <cell r="G166" t="str">
            <v>C1</v>
          </cell>
          <cell r="H166">
            <v>207</v>
          </cell>
          <cell r="I166">
            <v>0</v>
          </cell>
          <cell r="J166">
            <v>46.287671232876711</v>
          </cell>
          <cell r="K166">
            <v>0</v>
          </cell>
          <cell r="L166">
            <v>638286.74939056206</v>
          </cell>
          <cell r="M166">
            <v>0</v>
          </cell>
        </row>
        <row r="167">
          <cell r="A167" t="str">
            <v>EF0162</v>
          </cell>
          <cell r="B167" t="str">
            <v>Active</v>
          </cell>
          <cell r="C167" t="str">
            <v xml:space="preserve">Abdulrahman MOHAMED ADAM </v>
          </cell>
          <cell r="D167" t="str">
            <v>LOG</v>
          </cell>
          <cell r="E167" t="str">
            <v>Guest house</v>
          </cell>
          <cell r="F167" t="str">
            <v>Watchman</v>
          </cell>
          <cell r="G167" t="str">
            <v>A4</v>
          </cell>
          <cell r="H167">
            <v>208</v>
          </cell>
          <cell r="I167">
            <v>0</v>
          </cell>
          <cell r="J167">
            <v>0</v>
          </cell>
          <cell r="K167">
            <v>0</v>
          </cell>
          <cell r="L167">
            <v>405204.07460792002</v>
          </cell>
          <cell r="M167">
            <v>0</v>
          </cell>
        </row>
        <row r="168">
          <cell r="A168" t="str">
            <v>EF0163</v>
          </cell>
          <cell r="B168" t="str">
            <v>Active</v>
          </cell>
          <cell r="C168" t="str">
            <v xml:space="preserve">Mohamed ABOH MOHAMED </v>
          </cell>
          <cell r="D168" t="str">
            <v>FA</v>
          </cell>
          <cell r="E168" t="str">
            <v>Field</v>
          </cell>
          <cell r="F168" t="str">
            <v>Local Food Aid Monitor</v>
          </cell>
          <cell r="G168" t="str">
            <v>C4</v>
          </cell>
          <cell r="H168">
            <v>207</v>
          </cell>
          <cell r="I168">
            <v>0</v>
          </cell>
          <cell r="J168">
            <v>53.287671232876711</v>
          </cell>
          <cell r="K168">
            <v>0</v>
          </cell>
          <cell r="L168">
            <v>942072.5276072612</v>
          </cell>
          <cell r="M168">
            <v>0</v>
          </cell>
        </row>
        <row r="169">
          <cell r="A169" t="str">
            <v>EF0164</v>
          </cell>
          <cell r="B169" t="str">
            <v>Stopped</v>
          </cell>
          <cell r="C169" t="str">
            <v xml:space="preserve">Thuraya ABDULKARIM SHOGAR </v>
          </cell>
          <cell r="D169" t="str">
            <v>FA</v>
          </cell>
          <cell r="E169" t="str">
            <v>Field</v>
          </cell>
          <cell r="F169" t="str">
            <v>Cook</v>
          </cell>
          <cell r="G169" t="str">
            <v>A1</v>
          </cell>
          <cell r="H169">
            <v>207</v>
          </cell>
          <cell r="I169">
            <v>0</v>
          </cell>
          <cell r="J169">
            <v>41.287671232876711</v>
          </cell>
          <cell r="K169">
            <v>0</v>
          </cell>
          <cell r="L169">
            <v>638286.74939056206</v>
          </cell>
          <cell r="M169">
            <v>0</v>
          </cell>
        </row>
        <row r="170">
          <cell r="A170" t="str">
            <v>EF0165</v>
          </cell>
          <cell r="B170" t="str">
            <v>Active</v>
          </cell>
          <cell r="C170" t="str">
            <v xml:space="preserve">Abdulaziz ABAKAR MEDANI </v>
          </cell>
          <cell r="D170" t="str">
            <v>FA</v>
          </cell>
          <cell r="E170" t="str">
            <v>Field</v>
          </cell>
          <cell r="F170" t="str">
            <v>Local Food Aid Team Leader</v>
          </cell>
          <cell r="G170" t="str">
            <v>E4</v>
          </cell>
          <cell r="H170">
            <v>207</v>
          </cell>
          <cell r="I170">
            <v>0</v>
          </cell>
          <cell r="J170">
            <v>0</v>
          </cell>
          <cell r="K170">
            <v>0</v>
          </cell>
          <cell r="L170">
            <v>405204.07460792002</v>
          </cell>
          <cell r="M170">
            <v>0</v>
          </cell>
        </row>
        <row r="171">
          <cell r="A171" t="str">
            <v>EF0166</v>
          </cell>
          <cell r="B171" t="str">
            <v>Active</v>
          </cell>
          <cell r="C171" t="str">
            <v xml:space="preserve">Haviz MUSA ABAKER </v>
          </cell>
          <cell r="D171" t="str">
            <v>LOG</v>
          </cell>
          <cell r="E171" t="str">
            <v>Field</v>
          </cell>
          <cell r="F171" t="str">
            <v>Rehabilitation Assitant</v>
          </cell>
          <cell r="G171" t="str">
            <v>C4</v>
          </cell>
          <cell r="H171">
            <v>207</v>
          </cell>
          <cell r="I171">
            <v>0</v>
          </cell>
          <cell r="J171">
            <v>0</v>
          </cell>
          <cell r="K171">
            <v>0</v>
          </cell>
          <cell r="L171">
            <v>405204.07460792002</v>
          </cell>
          <cell r="M171">
            <v>0</v>
          </cell>
        </row>
        <row r="172">
          <cell r="A172" t="str">
            <v>EF0167</v>
          </cell>
          <cell r="B172" t="str">
            <v>Stopped</v>
          </cell>
          <cell r="C172" t="str">
            <v xml:space="preserve">Khalid AHMED ABDELMOUMI </v>
          </cell>
          <cell r="D172" t="str">
            <v>FA</v>
          </cell>
          <cell r="E172" t="str">
            <v>Field</v>
          </cell>
          <cell r="F172" t="str">
            <v>Watchman</v>
          </cell>
          <cell r="G172" t="str">
            <v>A1</v>
          </cell>
          <cell r="H172">
            <v>208</v>
          </cell>
          <cell r="I172">
            <v>0</v>
          </cell>
          <cell r="J172">
            <v>0</v>
          </cell>
          <cell r="K172">
            <v>0</v>
          </cell>
          <cell r="L172">
            <v>1044160.7533788817</v>
          </cell>
          <cell r="M172">
            <v>0</v>
          </cell>
        </row>
        <row r="173">
          <cell r="A173" t="str">
            <v>EF0168</v>
          </cell>
          <cell r="B173" t="str">
            <v>Stopped</v>
          </cell>
          <cell r="C173" t="str">
            <v xml:space="preserve">Fatma AHMED MOHAMED </v>
          </cell>
          <cell r="D173" t="str">
            <v>FA</v>
          </cell>
          <cell r="E173" t="str">
            <v>Field</v>
          </cell>
          <cell r="F173" t="str">
            <v>Cleaner</v>
          </cell>
          <cell r="G173" t="str">
            <v>A1</v>
          </cell>
          <cell r="H173">
            <v>207</v>
          </cell>
          <cell r="I173">
            <v>0</v>
          </cell>
          <cell r="J173">
            <v>28.287671232876711</v>
          </cell>
          <cell r="K173">
            <v>0</v>
          </cell>
          <cell r="L173">
            <v>436161.64845153713</v>
          </cell>
          <cell r="M173">
            <v>0</v>
          </cell>
        </row>
        <row r="174">
          <cell r="A174" t="str">
            <v>EF0169</v>
          </cell>
          <cell r="B174" t="str">
            <v>Stopped</v>
          </cell>
          <cell r="C174" t="str">
            <v xml:space="preserve">Ahmed YOUSSIF ABDELMAJEED 2 </v>
          </cell>
          <cell r="D174" t="str">
            <v>NUT</v>
          </cell>
          <cell r="E174" t="str">
            <v>TFC</v>
          </cell>
          <cell r="F174" t="str">
            <v xml:space="preserve">TFC Supervisor </v>
          </cell>
          <cell r="G174" t="str">
            <v>F1</v>
          </cell>
          <cell r="H174">
            <v>207</v>
          </cell>
          <cell r="I174">
            <v>0</v>
          </cell>
          <cell r="J174">
            <v>0</v>
          </cell>
          <cell r="K174">
            <v>0</v>
          </cell>
          <cell r="L174">
            <v>405204.07460792002</v>
          </cell>
          <cell r="M174">
            <v>0</v>
          </cell>
        </row>
        <row r="175">
          <cell r="A175" t="str">
            <v>EF0170</v>
          </cell>
          <cell r="B175" t="str">
            <v>Active</v>
          </cell>
          <cell r="C175" t="str">
            <v xml:space="preserve">Omer AHMED MOHAMED </v>
          </cell>
          <cell r="D175" t="str">
            <v>LOG</v>
          </cell>
          <cell r="E175" t="str">
            <v>Guest house</v>
          </cell>
          <cell r="F175" t="str">
            <v>Watchman</v>
          </cell>
          <cell r="G175" t="str">
            <v>A4</v>
          </cell>
          <cell r="H175">
            <v>208</v>
          </cell>
          <cell r="I175">
            <v>0</v>
          </cell>
          <cell r="J175">
            <v>29.095890410958901</v>
          </cell>
          <cell r="K175">
            <v>0</v>
          </cell>
          <cell r="L175">
            <v>776886.20824858558</v>
          </cell>
          <cell r="M175">
            <v>0</v>
          </cell>
        </row>
        <row r="176">
          <cell r="A176" t="str">
            <v>EF0171</v>
          </cell>
          <cell r="B176" t="str">
            <v>Stopped</v>
          </cell>
          <cell r="C176" t="str">
            <v xml:space="preserve">Eltaieb OMER ADAM </v>
          </cell>
          <cell r="D176" t="str">
            <v>LOG</v>
          </cell>
          <cell r="E176" t="str">
            <v>Office</v>
          </cell>
          <cell r="F176" t="str">
            <v>Watchman</v>
          </cell>
          <cell r="G176" t="str">
            <v>A1</v>
          </cell>
          <cell r="H176">
            <v>208</v>
          </cell>
          <cell r="I176">
            <v>0</v>
          </cell>
          <cell r="J176">
            <v>0</v>
          </cell>
          <cell r="K176">
            <v>0</v>
          </cell>
          <cell r="L176">
            <v>580536.02859999996</v>
          </cell>
          <cell r="M176">
            <v>0</v>
          </cell>
        </row>
        <row r="177">
          <cell r="A177" t="str">
            <v>EF0172</v>
          </cell>
          <cell r="B177" t="str">
            <v>Active</v>
          </cell>
          <cell r="C177" t="str">
            <v xml:space="preserve">Seedeg ISHAG ZAKARIA </v>
          </cell>
          <cell r="D177" t="str">
            <v>NUTSURVEY</v>
          </cell>
          <cell r="E177" t="str">
            <v>Nut survey</v>
          </cell>
          <cell r="F177" t="str">
            <v xml:space="preserve"> Team Leader</v>
          </cell>
          <cell r="G177" t="str">
            <v>D4</v>
          </cell>
          <cell r="H177">
            <v>207</v>
          </cell>
          <cell r="I177">
            <v>0</v>
          </cell>
          <cell r="J177">
            <v>0</v>
          </cell>
          <cell r="K177">
            <v>0</v>
          </cell>
          <cell r="L177">
            <v>721825.98335872008</v>
          </cell>
          <cell r="M177">
            <v>0</v>
          </cell>
        </row>
        <row r="178">
          <cell r="A178" t="str">
            <v>EF0173</v>
          </cell>
          <cell r="B178" t="str">
            <v>Stopped</v>
          </cell>
          <cell r="C178" t="str">
            <v xml:space="preserve">Saleh ABDELKASIM AHMED </v>
          </cell>
          <cell r="D178" t="str">
            <v>NUT</v>
          </cell>
          <cell r="E178" t="str">
            <v>SFC</v>
          </cell>
          <cell r="F178" t="str">
            <v xml:space="preserve"> Team Leader</v>
          </cell>
          <cell r="G178" t="str">
            <v>C</v>
          </cell>
          <cell r="H178">
            <v>207</v>
          </cell>
          <cell r="I178">
            <v>0</v>
          </cell>
          <cell r="J178">
            <v>0</v>
          </cell>
          <cell r="K178">
            <v>0</v>
          </cell>
          <cell r="L178">
            <v>592335.26867873606</v>
          </cell>
          <cell r="M178">
            <v>0</v>
          </cell>
        </row>
        <row r="179">
          <cell r="A179" t="str">
            <v>EF0174</v>
          </cell>
          <cell r="B179" t="str">
            <v>Stopped</v>
          </cell>
          <cell r="C179" t="str">
            <v xml:space="preserve">Ali IBRAHIM DODAY </v>
          </cell>
          <cell r="D179" t="str">
            <v>NUT</v>
          </cell>
          <cell r="E179" t="str">
            <v>SFC</v>
          </cell>
          <cell r="F179" t="str">
            <v>Nurse</v>
          </cell>
          <cell r="G179" t="str">
            <v>D1</v>
          </cell>
          <cell r="H179">
            <v>207</v>
          </cell>
          <cell r="I179" t="str">
            <v>22/1/2007</v>
          </cell>
          <cell r="J179" t="str">
            <v>3 months</v>
          </cell>
          <cell r="K179" t="str">
            <v>February</v>
          </cell>
          <cell r="L179">
            <v>892528.57775239088</v>
          </cell>
          <cell r="M179">
            <v>0</v>
          </cell>
        </row>
        <row r="180">
          <cell r="A180" t="str">
            <v>EF0175</v>
          </cell>
          <cell r="B180" t="str">
            <v>Stopped</v>
          </cell>
          <cell r="C180" t="str">
            <v xml:space="preserve">Souleiman AZIN AHMED </v>
          </cell>
          <cell r="D180" t="str">
            <v>LOG</v>
          </cell>
          <cell r="E180" t="str">
            <v>Office</v>
          </cell>
          <cell r="F180" t="str">
            <v>Rehabilitation Assitant</v>
          </cell>
          <cell r="G180" t="str">
            <v>C1</v>
          </cell>
          <cell r="H180">
            <v>207</v>
          </cell>
          <cell r="I180">
            <v>0</v>
          </cell>
          <cell r="J180">
            <v>0</v>
          </cell>
          <cell r="K180">
            <v>0</v>
          </cell>
          <cell r="L180">
            <v>580536.02859999996</v>
          </cell>
          <cell r="M180">
            <v>0</v>
          </cell>
        </row>
        <row r="181">
          <cell r="A181" t="str">
            <v>EF0176</v>
          </cell>
          <cell r="B181" t="str">
            <v>Active</v>
          </cell>
          <cell r="C181" t="str">
            <v xml:space="preserve">Raja AHMED IBRAHIM </v>
          </cell>
          <cell r="D181" t="str">
            <v>ADMIN</v>
          </cell>
          <cell r="E181" t="str">
            <v>Office</v>
          </cell>
          <cell r="F181" t="str">
            <v>Accountant</v>
          </cell>
          <cell r="G181" t="str">
            <v>E11</v>
          </cell>
          <cell r="H181">
            <v>207</v>
          </cell>
          <cell r="I181">
            <v>0</v>
          </cell>
          <cell r="J181">
            <v>24.178082191780817</v>
          </cell>
          <cell r="K181">
            <v>0</v>
          </cell>
          <cell r="L181">
            <v>1315219.7365671098</v>
          </cell>
          <cell r="M181">
            <v>0</v>
          </cell>
        </row>
        <row r="182">
          <cell r="A182" t="str">
            <v>EF0177</v>
          </cell>
          <cell r="B182" t="str">
            <v>Stopped</v>
          </cell>
          <cell r="C182" t="str">
            <v xml:space="preserve">Mohamed EL MAHFOUZ </v>
          </cell>
          <cell r="D182" t="str">
            <v>LOG</v>
          </cell>
          <cell r="E182" t="str">
            <v>Office</v>
          </cell>
          <cell r="F182" t="str">
            <v>Storekeeper Assistant</v>
          </cell>
          <cell r="G182" t="str">
            <v>C</v>
          </cell>
          <cell r="H182">
            <v>207</v>
          </cell>
          <cell r="I182">
            <v>0</v>
          </cell>
          <cell r="J182">
            <v>0</v>
          </cell>
          <cell r="K182">
            <v>0</v>
          </cell>
          <cell r="L182">
            <v>470286.45574</v>
          </cell>
          <cell r="M182">
            <v>0</v>
          </cell>
        </row>
        <row r="183">
          <cell r="A183" t="str">
            <v>EF0178</v>
          </cell>
          <cell r="B183" t="str">
            <v>Active</v>
          </cell>
          <cell r="C183" t="str">
            <v xml:space="preserve">Faisal ZAKARIA HUSSEIN </v>
          </cell>
          <cell r="D183" t="str">
            <v>ADMIN</v>
          </cell>
          <cell r="E183" t="str">
            <v>Office</v>
          </cell>
          <cell r="F183" t="str">
            <v>Deputy Administrator</v>
          </cell>
          <cell r="G183" t="str">
            <v>G11</v>
          </cell>
          <cell r="H183">
            <v>207</v>
          </cell>
          <cell r="I183">
            <v>0</v>
          </cell>
          <cell r="J183">
            <v>0</v>
          </cell>
          <cell r="K183">
            <v>0</v>
          </cell>
          <cell r="L183">
            <v>405204.07460792002</v>
          </cell>
          <cell r="M183">
            <v>0</v>
          </cell>
        </row>
        <row r="184">
          <cell r="A184" t="str">
            <v>EF0179</v>
          </cell>
          <cell r="B184" t="str">
            <v>Stopped</v>
          </cell>
          <cell r="C184" t="str">
            <v xml:space="preserve">Ismail AHMED ABDALLAH </v>
          </cell>
          <cell r="D184" t="str">
            <v>NUT</v>
          </cell>
          <cell r="E184" t="str">
            <v>TFC</v>
          </cell>
          <cell r="F184" t="str">
            <v xml:space="preserve">Registrar </v>
          </cell>
          <cell r="G184" t="str">
            <v>B</v>
          </cell>
          <cell r="H184">
            <v>207</v>
          </cell>
          <cell r="I184">
            <v>0</v>
          </cell>
          <cell r="J184">
            <v>0</v>
          </cell>
          <cell r="K184">
            <v>0</v>
          </cell>
          <cell r="L184">
            <v>405204.07460792002</v>
          </cell>
          <cell r="M184">
            <v>0</v>
          </cell>
        </row>
        <row r="185">
          <cell r="A185" t="str">
            <v>EF0180</v>
          </cell>
          <cell r="B185" t="str">
            <v>Stopped</v>
          </cell>
          <cell r="C185" t="str">
            <v xml:space="preserve">Eldouma OSMAN SONY </v>
          </cell>
          <cell r="D185" t="str">
            <v>NUT</v>
          </cell>
          <cell r="E185" t="str">
            <v>SFC</v>
          </cell>
          <cell r="F185" t="str">
            <v>Watchman</v>
          </cell>
          <cell r="G185" t="str">
            <v>A1</v>
          </cell>
          <cell r="H185">
            <v>208</v>
          </cell>
          <cell r="I185">
            <v>0</v>
          </cell>
          <cell r="J185">
            <v>0</v>
          </cell>
          <cell r="K185">
            <v>0</v>
          </cell>
          <cell r="L185">
            <v>405204.07460792002</v>
          </cell>
          <cell r="M185">
            <v>0</v>
          </cell>
        </row>
        <row r="186">
          <cell r="A186" t="str">
            <v>EF0181</v>
          </cell>
          <cell r="B186" t="str">
            <v>Stopped</v>
          </cell>
          <cell r="C186" t="str">
            <v xml:space="preserve">Senian ABDELKARIM MOHAMED </v>
          </cell>
          <cell r="D186" t="str">
            <v>NUT</v>
          </cell>
          <cell r="E186" t="str">
            <v>SFC</v>
          </cell>
          <cell r="F186" t="str">
            <v>Watchman</v>
          </cell>
          <cell r="G186" t="str">
            <v>A1</v>
          </cell>
          <cell r="H186">
            <v>208</v>
          </cell>
          <cell r="I186">
            <v>15</v>
          </cell>
          <cell r="J186">
            <v>10.273972602739718</v>
          </cell>
          <cell r="K186">
            <v>0</v>
          </cell>
          <cell r="L186">
            <v>517011.31442510424</v>
          </cell>
          <cell r="M186">
            <v>0</v>
          </cell>
        </row>
        <row r="187">
          <cell r="A187" t="str">
            <v>EF0182</v>
          </cell>
          <cell r="B187" t="str">
            <v>Stopped</v>
          </cell>
          <cell r="C187" t="str">
            <v xml:space="preserve">Adam BASHER Mustafa </v>
          </cell>
          <cell r="D187" t="str">
            <v>NUT</v>
          </cell>
          <cell r="E187" t="str">
            <v>SFC</v>
          </cell>
          <cell r="F187" t="str">
            <v>Watchman</v>
          </cell>
          <cell r="G187" t="str">
            <v>A1</v>
          </cell>
          <cell r="H187">
            <v>208</v>
          </cell>
          <cell r="I187" t="str">
            <v>22/1/2007</v>
          </cell>
          <cell r="J187" t="str">
            <v>3 months</v>
          </cell>
          <cell r="K187" t="str">
            <v>February</v>
          </cell>
          <cell r="L187">
            <v>493647.86945129267</v>
          </cell>
          <cell r="M187">
            <v>0</v>
          </cell>
        </row>
        <row r="188">
          <cell r="A188" t="str">
            <v>EF0183</v>
          </cell>
          <cell r="B188" t="str">
            <v>Active</v>
          </cell>
          <cell r="C188" t="str">
            <v xml:space="preserve">Zainab YOUSSIF ABAKER </v>
          </cell>
          <cell r="D188" t="str">
            <v>NUT</v>
          </cell>
          <cell r="E188" t="str">
            <v>TFC</v>
          </cell>
          <cell r="F188" t="str">
            <v xml:space="preserve">Phase Monitor </v>
          </cell>
          <cell r="G188" t="str">
            <v>B4</v>
          </cell>
          <cell r="H188">
            <v>208</v>
          </cell>
          <cell r="I188">
            <v>0</v>
          </cell>
          <cell r="J188">
            <v>0</v>
          </cell>
          <cell r="K188">
            <v>0</v>
          </cell>
          <cell r="L188">
            <v>405204.07460792002</v>
          </cell>
          <cell r="M188">
            <v>0</v>
          </cell>
        </row>
        <row r="189">
          <cell r="A189" t="str">
            <v>EF0184</v>
          </cell>
          <cell r="B189" t="str">
            <v>Active</v>
          </cell>
          <cell r="C189" t="str">
            <v xml:space="preserve">Khaled OSMAN ELTAHIR </v>
          </cell>
          <cell r="D189" t="str">
            <v>LOG</v>
          </cell>
          <cell r="E189" t="str">
            <v>Office</v>
          </cell>
          <cell r="F189" t="str">
            <v>Chiefwatchman</v>
          </cell>
          <cell r="G189" t="str">
            <v>B11</v>
          </cell>
          <cell r="H189">
            <v>207</v>
          </cell>
          <cell r="I189">
            <v>25</v>
          </cell>
          <cell r="J189">
            <v>24.178082191780817</v>
          </cell>
          <cell r="K189">
            <v>0</v>
          </cell>
          <cell r="L189">
            <v>416473.55445912096</v>
          </cell>
          <cell r="M189">
            <v>0</v>
          </cell>
        </row>
        <row r="190">
          <cell r="A190" t="str">
            <v>EF0185</v>
          </cell>
          <cell r="B190" t="str">
            <v>Stopped</v>
          </cell>
          <cell r="C190" t="str">
            <v xml:space="preserve">Souleiman ADAM MOHAMED </v>
          </cell>
          <cell r="D190" t="str">
            <v>NUT</v>
          </cell>
          <cell r="E190" t="str">
            <v>SFC</v>
          </cell>
          <cell r="F190" t="str">
            <v>Watchman</v>
          </cell>
          <cell r="G190" t="str">
            <v>A1</v>
          </cell>
          <cell r="H190">
            <v>208</v>
          </cell>
          <cell r="I190">
            <v>0</v>
          </cell>
          <cell r="J190">
            <v>47.123287671232873</v>
          </cell>
          <cell r="K190">
            <v>0</v>
          </cell>
          <cell r="L190">
            <v>416473.55445912096</v>
          </cell>
          <cell r="M190">
            <v>0</v>
          </cell>
        </row>
        <row r="191">
          <cell r="A191" t="str">
            <v>EF0186</v>
          </cell>
          <cell r="B191" t="str">
            <v>Active</v>
          </cell>
          <cell r="C191" t="str">
            <v xml:space="preserve">Haroun ABDALLA ADAM </v>
          </cell>
          <cell r="D191" t="str">
            <v>LOG</v>
          </cell>
          <cell r="E191" t="str">
            <v>Guest House</v>
          </cell>
          <cell r="F191" t="str">
            <v>Watchman</v>
          </cell>
          <cell r="G191" t="str">
            <v>A11</v>
          </cell>
          <cell r="H191">
            <v>208</v>
          </cell>
          <cell r="I191">
            <v>0</v>
          </cell>
          <cell r="J191">
            <v>24.178082191780817</v>
          </cell>
          <cell r="K191">
            <v>0</v>
          </cell>
          <cell r="L191">
            <v>416473.55445912096</v>
          </cell>
          <cell r="M191">
            <v>0</v>
          </cell>
        </row>
        <row r="192">
          <cell r="A192" t="str">
            <v>EF0187</v>
          </cell>
          <cell r="B192" t="str">
            <v>Active</v>
          </cell>
          <cell r="C192" t="str">
            <v xml:space="preserve">Mokhtar MOHAMED MOKHTAR </v>
          </cell>
          <cell r="D192" t="str">
            <v>LOG</v>
          </cell>
          <cell r="E192" t="str">
            <v>WHouse</v>
          </cell>
          <cell r="F192" t="str">
            <v>Watchman</v>
          </cell>
          <cell r="G192" t="str">
            <v>A11</v>
          </cell>
          <cell r="H192">
            <v>208</v>
          </cell>
          <cell r="I192">
            <v>0</v>
          </cell>
          <cell r="J192">
            <v>20.178082191780817</v>
          </cell>
          <cell r="K192">
            <v>0</v>
          </cell>
          <cell r="L192">
            <v>416473.55445912096</v>
          </cell>
          <cell r="M192">
            <v>0</v>
          </cell>
        </row>
        <row r="193">
          <cell r="A193" t="str">
            <v>EF0188</v>
          </cell>
          <cell r="B193" t="str">
            <v>Active</v>
          </cell>
          <cell r="C193" t="str">
            <v xml:space="preserve">Souleiman SALEH ALI </v>
          </cell>
          <cell r="D193" t="str">
            <v>LOG</v>
          </cell>
          <cell r="E193" t="str">
            <v>Office</v>
          </cell>
          <cell r="F193" t="str">
            <v>Watchman</v>
          </cell>
          <cell r="G193" t="str">
            <v>A11</v>
          </cell>
          <cell r="H193">
            <v>208</v>
          </cell>
          <cell r="I193">
            <v>25</v>
          </cell>
          <cell r="J193">
            <v>24.178082191780817</v>
          </cell>
          <cell r="K193">
            <v>0</v>
          </cell>
          <cell r="L193">
            <v>416473.55445912096</v>
          </cell>
          <cell r="M193">
            <v>0</v>
          </cell>
        </row>
        <row r="194">
          <cell r="A194" t="str">
            <v>EF0189</v>
          </cell>
          <cell r="B194" t="str">
            <v>Active</v>
          </cell>
          <cell r="C194" t="str">
            <v xml:space="preserve">Hatim EL NAIM AHMED </v>
          </cell>
          <cell r="D194" t="str">
            <v>LOG</v>
          </cell>
          <cell r="E194" t="str">
            <v>Guest House</v>
          </cell>
          <cell r="F194" t="str">
            <v>Watchman</v>
          </cell>
          <cell r="G194" t="str">
            <v>A11</v>
          </cell>
          <cell r="H194">
            <v>208</v>
          </cell>
          <cell r="I194">
            <v>0</v>
          </cell>
          <cell r="J194">
            <v>49.178082191780817</v>
          </cell>
          <cell r="K194">
            <v>0</v>
          </cell>
          <cell r="L194">
            <v>416473.55445912096</v>
          </cell>
          <cell r="M194">
            <v>0</v>
          </cell>
        </row>
        <row r="195">
          <cell r="A195" t="str">
            <v>EF0190</v>
          </cell>
          <cell r="B195" t="str">
            <v>Active</v>
          </cell>
          <cell r="C195" t="str">
            <v xml:space="preserve">Ibrahim ABUBAKER HAHMED </v>
          </cell>
          <cell r="D195" t="str">
            <v>LOG</v>
          </cell>
          <cell r="E195" t="str">
            <v>Guest House</v>
          </cell>
          <cell r="F195" t="str">
            <v>Watchman</v>
          </cell>
          <cell r="G195" t="str">
            <v>A11</v>
          </cell>
          <cell r="H195">
            <v>208</v>
          </cell>
          <cell r="I195">
            <v>0</v>
          </cell>
          <cell r="J195">
            <v>23.835616438356162</v>
          </cell>
          <cell r="K195">
            <v>0</v>
          </cell>
          <cell r="L195">
            <v>493647.86945129267</v>
          </cell>
          <cell r="M195">
            <v>0</v>
          </cell>
        </row>
        <row r="196">
          <cell r="A196" t="str">
            <v>EF0191</v>
          </cell>
          <cell r="B196" t="str">
            <v>Active</v>
          </cell>
          <cell r="C196" t="str">
            <v xml:space="preserve">Abo obeida ABUBEKER HAMID IBRAHIM </v>
          </cell>
          <cell r="D196" t="str">
            <v>LOG</v>
          </cell>
          <cell r="E196" t="str">
            <v>Office</v>
          </cell>
          <cell r="F196" t="str">
            <v>Watchman</v>
          </cell>
          <cell r="G196" t="str">
            <v>A11</v>
          </cell>
          <cell r="H196">
            <v>208</v>
          </cell>
          <cell r="I196">
            <v>0</v>
          </cell>
          <cell r="J196">
            <v>0</v>
          </cell>
          <cell r="K196">
            <v>0</v>
          </cell>
          <cell r="L196">
            <v>592335.26867873606</v>
          </cell>
          <cell r="M196">
            <v>0</v>
          </cell>
        </row>
        <row r="197">
          <cell r="A197" t="str">
            <v>EF0192</v>
          </cell>
          <cell r="B197" t="str">
            <v>Active</v>
          </cell>
          <cell r="C197" t="str">
            <v xml:space="preserve">Elhadi ABDALLA MOHAMED </v>
          </cell>
          <cell r="D197" t="str">
            <v>NUT</v>
          </cell>
          <cell r="E197" t="str">
            <v>OTP</v>
          </cell>
          <cell r="F197" t="str">
            <v>home Visitor</v>
          </cell>
          <cell r="G197" t="str">
            <v>B11</v>
          </cell>
          <cell r="H197">
            <v>208</v>
          </cell>
          <cell r="I197">
            <v>0</v>
          </cell>
          <cell r="J197">
            <v>21.780821917808218</v>
          </cell>
          <cell r="K197">
            <v>0</v>
          </cell>
          <cell r="L197">
            <v>892528.57775239088</v>
          </cell>
          <cell r="M197">
            <v>0</v>
          </cell>
        </row>
        <row r="198">
          <cell r="A198" t="str">
            <v>EF0193</v>
          </cell>
          <cell r="B198" t="str">
            <v>Stopped</v>
          </cell>
          <cell r="C198" t="str">
            <v xml:space="preserve">Ali OSMAN ALI </v>
          </cell>
          <cell r="D198" t="str">
            <v>LOG</v>
          </cell>
          <cell r="E198" t="str">
            <v>Office</v>
          </cell>
          <cell r="F198" t="str">
            <v>Driver</v>
          </cell>
          <cell r="G198" t="str">
            <v>C1</v>
          </cell>
          <cell r="H198">
            <v>207</v>
          </cell>
          <cell r="I198">
            <v>0</v>
          </cell>
          <cell r="J198">
            <v>37.780821917808218</v>
          </cell>
          <cell r="K198">
            <v>0</v>
          </cell>
          <cell r="L198">
            <v>741710.86948865373</v>
          </cell>
          <cell r="M198">
            <v>0</v>
          </cell>
        </row>
        <row r="199">
          <cell r="A199" t="str">
            <v>EF0194</v>
          </cell>
          <cell r="B199" t="str">
            <v>Active</v>
          </cell>
          <cell r="C199" t="str">
            <v xml:space="preserve">Abbas MOHAMED AHMED </v>
          </cell>
          <cell r="D199" t="str">
            <v>LOG</v>
          </cell>
          <cell r="E199" t="str">
            <v>Office</v>
          </cell>
          <cell r="F199" t="str">
            <v>Stock Manager</v>
          </cell>
          <cell r="G199" t="str">
            <v>E11</v>
          </cell>
          <cell r="H199">
            <v>207</v>
          </cell>
          <cell r="I199">
            <v>0</v>
          </cell>
          <cell r="J199">
            <v>0</v>
          </cell>
          <cell r="K199">
            <v>0</v>
          </cell>
          <cell r="L199">
            <v>580536.02859999996</v>
          </cell>
          <cell r="M199">
            <v>0</v>
          </cell>
        </row>
        <row r="200">
          <cell r="A200" t="str">
            <v>EF0195</v>
          </cell>
          <cell r="B200" t="str">
            <v>Active</v>
          </cell>
          <cell r="C200" t="str">
            <v xml:space="preserve">Abdallah YAGOUB ADAM </v>
          </cell>
          <cell r="D200" t="str">
            <v>FS</v>
          </cell>
          <cell r="E200" t="str">
            <v>Field</v>
          </cell>
          <cell r="F200" t="str">
            <v>Food security Surveillance officer</v>
          </cell>
          <cell r="G200" t="str">
            <v>D11</v>
          </cell>
          <cell r="H200">
            <v>207</v>
          </cell>
          <cell r="I200">
            <v>0</v>
          </cell>
          <cell r="J200">
            <v>0</v>
          </cell>
          <cell r="K200">
            <v>0</v>
          </cell>
          <cell r="L200">
            <v>480056.92</v>
          </cell>
          <cell r="M200">
            <v>0</v>
          </cell>
        </row>
        <row r="201">
          <cell r="A201" t="str">
            <v>EF0196</v>
          </cell>
          <cell r="B201" t="str">
            <v>Stopped</v>
          </cell>
          <cell r="C201" t="str">
            <v xml:space="preserve">Bakheit MOHAMED RABEH </v>
          </cell>
          <cell r="D201" t="str">
            <v>FS</v>
          </cell>
          <cell r="E201" t="str">
            <v>Field</v>
          </cell>
          <cell r="F201" t="str">
            <v xml:space="preserve">Food security monitor </v>
          </cell>
          <cell r="G201" t="str">
            <v>C</v>
          </cell>
          <cell r="H201">
            <v>207</v>
          </cell>
          <cell r="I201">
            <v>0</v>
          </cell>
          <cell r="J201">
            <v>0</v>
          </cell>
          <cell r="K201">
            <v>0</v>
          </cell>
          <cell r="L201">
            <v>480056.92</v>
          </cell>
          <cell r="M201">
            <v>0</v>
          </cell>
        </row>
        <row r="202">
          <cell r="A202" t="str">
            <v>EF0197</v>
          </cell>
          <cell r="B202" t="str">
            <v>Stopped</v>
          </cell>
          <cell r="C202" t="str">
            <v xml:space="preserve">Noura Omer  MOHAMED </v>
          </cell>
          <cell r="D202" t="str">
            <v>NUT</v>
          </cell>
          <cell r="E202" t="str">
            <v>SFC</v>
          </cell>
          <cell r="F202" t="str">
            <v>Home Visitor</v>
          </cell>
          <cell r="G202" t="str">
            <v>B1</v>
          </cell>
          <cell r="H202">
            <v>207</v>
          </cell>
          <cell r="I202">
            <v>0</v>
          </cell>
          <cell r="J202">
            <v>0</v>
          </cell>
          <cell r="K202">
            <v>0</v>
          </cell>
          <cell r="L202">
            <v>480056.92</v>
          </cell>
          <cell r="M202">
            <v>0</v>
          </cell>
        </row>
        <row r="203">
          <cell r="A203" t="str">
            <v>EF0198</v>
          </cell>
          <cell r="B203" t="str">
            <v>Stopped</v>
          </cell>
          <cell r="C203" t="str">
            <v xml:space="preserve">Sawakin ADAM YOUSSUF BAHAR </v>
          </cell>
          <cell r="D203" t="str">
            <v>NUT</v>
          </cell>
          <cell r="E203" t="str">
            <v>SFC</v>
          </cell>
          <cell r="F203" t="str">
            <v>Home Visitor</v>
          </cell>
          <cell r="G203" t="str">
            <v>B1</v>
          </cell>
          <cell r="H203">
            <v>207</v>
          </cell>
          <cell r="I203">
            <v>0</v>
          </cell>
          <cell r="J203">
            <v>0</v>
          </cell>
          <cell r="K203">
            <v>0</v>
          </cell>
          <cell r="L203">
            <v>480056.92</v>
          </cell>
          <cell r="M203">
            <v>0</v>
          </cell>
        </row>
        <row r="204">
          <cell r="A204" t="str">
            <v>EF0199</v>
          </cell>
          <cell r="B204" t="str">
            <v>Stopped</v>
          </cell>
          <cell r="C204" t="str">
            <v xml:space="preserve">Haroun MUSSA IBRAHIM </v>
          </cell>
          <cell r="D204" t="str">
            <v>NUT</v>
          </cell>
          <cell r="E204" t="str">
            <v>SFC</v>
          </cell>
          <cell r="F204" t="str">
            <v>Home Visitor</v>
          </cell>
          <cell r="G204" t="str">
            <v>B1</v>
          </cell>
          <cell r="H204">
            <v>207</v>
          </cell>
          <cell r="I204">
            <v>0</v>
          </cell>
          <cell r="J204">
            <v>0</v>
          </cell>
          <cell r="K204">
            <v>0</v>
          </cell>
          <cell r="L204">
            <v>480056.92</v>
          </cell>
          <cell r="M204">
            <v>0</v>
          </cell>
        </row>
        <row r="205">
          <cell r="A205" t="str">
            <v>EF0200</v>
          </cell>
          <cell r="B205" t="str">
            <v>Stopped</v>
          </cell>
          <cell r="C205" t="str">
            <v xml:space="preserve">Eissa ADAM SULIMAN MOHAMED </v>
          </cell>
          <cell r="D205" t="str">
            <v>NUT</v>
          </cell>
          <cell r="E205" t="str">
            <v>SFC</v>
          </cell>
          <cell r="F205" t="str">
            <v>Home Visitor</v>
          </cell>
          <cell r="G205" t="str">
            <v>B1</v>
          </cell>
          <cell r="H205">
            <v>207</v>
          </cell>
          <cell r="I205">
            <v>0</v>
          </cell>
          <cell r="J205">
            <v>0</v>
          </cell>
          <cell r="K205">
            <v>0</v>
          </cell>
          <cell r="L205">
            <v>470286.45574</v>
          </cell>
          <cell r="M205">
            <v>0</v>
          </cell>
        </row>
        <row r="206">
          <cell r="A206" t="str">
            <v>EF0201</v>
          </cell>
          <cell r="B206" t="str">
            <v>Stopped</v>
          </cell>
          <cell r="C206" t="str">
            <v xml:space="preserve">Halima MOHAMED ABDELLA </v>
          </cell>
          <cell r="D206" t="str">
            <v>NUT</v>
          </cell>
          <cell r="E206" t="str">
            <v>SFC</v>
          </cell>
          <cell r="F206" t="str">
            <v>Home Visitor</v>
          </cell>
          <cell r="G206" t="str">
            <v>B1</v>
          </cell>
          <cell r="H206">
            <v>207</v>
          </cell>
          <cell r="I206">
            <v>0</v>
          </cell>
          <cell r="J206">
            <v>0</v>
          </cell>
          <cell r="K206">
            <v>0</v>
          </cell>
          <cell r="L206">
            <v>480056.92</v>
          </cell>
          <cell r="M206">
            <v>0</v>
          </cell>
        </row>
        <row r="207">
          <cell r="A207" t="str">
            <v>EF0202</v>
          </cell>
          <cell r="B207" t="str">
            <v>Stopped</v>
          </cell>
          <cell r="C207" t="str">
            <v xml:space="preserve">Elsadig SABIT ELNOUR </v>
          </cell>
          <cell r="D207" t="str">
            <v>NUT</v>
          </cell>
          <cell r="E207" t="str">
            <v>SFC</v>
          </cell>
          <cell r="F207" t="str">
            <v>Home Visitor</v>
          </cell>
          <cell r="G207" t="str">
            <v>B</v>
          </cell>
          <cell r="H207">
            <v>207</v>
          </cell>
          <cell r="I207">
            <v>0</v>
          </cell>
          <cell r="J207">
            <v>0</v>
          </cell>
          <cell r="K207">
            <v>0</v>
          </cell>
          <cell r="L207">
            <v>480056.92</v>
          </cell>
          <cell r="M207">
            <v>0</v>
          </cell>
        </row>
        <row r="208">
          <cell r="A208" t="str">
            <v>EF0203</v>
          </cell>
          <cell r="B208" t="str">
            <v>Stopped</v>
          </cell>
          <cell r="C208" t="str">
            <v xml:space="preserve">Asha Ali ABDELRAHMAN MOHAMED </v>
          </cell>
          <cell r="D208" t="str">
            <v>NUT</v>
          </cell>
          <cell r="E208" t="str">
            <v>SFC</v>
          </cell>
          <cell r="F208" t="str">
            <v>Home Visitor</v>
          </cell>
          <cell r="G208" t="str">
            <v>B1</v>
          </cell>
          <cell r="H208">
            <v>207</v>
          </cell>
          <cell r="I208">
            <v>39230</v>
          </cell>
          <cell r="J208" t="str">
            <v>3 months</v>
          </cell>
          <cell r="K208" t="str">
            <v>JUNE</v>
          </cell>
          <cell r="L208">
            <v>741710.86948865373</v>
          </cell>
          <cell r="M208">
            <v>0</v>
          </cell>
        </row>
        <row r="209">
          <cell r="A209" t="str">
            <v>EF0204</v>
          </cell>
          <cell r="B209" t="str">
            <v>Stopped</v>
          </cell>
          <cell r="C209" t="str">
            <v xml:space="preserve">Kholoud ABDERAHMAN ABDALLA  </v>
          </cell>
          <cell r="D209" t="str">
            <v>NUT</v>
          </cell>
          <cell r="E209" t="str">
            <v>SFC</v>
          </cell>
          <cell r="F209" t="str">
            <v>Home Visitor</v>
          </cell>
          <cell r="G209" t="str">
            <v>B1</v>
          </cell>
          <cell r="H209">
            <v>207</v>
          </cell>
          <cell r="I209">
            <v>0</v>
          </cell>
          <cell r="J209">
            <v>26.821917808219176</v>
          </cell>
          <cell r="K209">
            <v>0</v>
          </cell>
          <cell r="L209">
            <v>609410.55717187456</v>
          </cell>
          <cell r="M209">
            <v>0</v>
          </cell>
        </row>
        <row r="210">
          <cell r="A210" t="str">
            <v>EF0205</v>
          </cell>
          <cell r="B210" t="str">
            <v>Active</v>
          </cell>
          <cell r="C210" t="str">
            <v xml:space="preserve">Motasim ARABI MOHAMEDO </v>
          </cell>
          <cell r="D210" t="str">
            <v>LOG</v>
          </cell>
          <cell r="E210" t="str">
            <v>Office</v>
          </cell>
          <cell r="F210" t="str">
            <v>Storekeeper Assistant</v>
          </cell>
          <cell r="G210" t="str">
            <v>D11</v>
          </cell>
          <cell r="H210">
            <v>207</v>
          </cell>
          <cell r="I210">
            <v>0</v>
          </cell>
          <cell r="J210">
            <v>0</v>
          </cell>
          <cell r="K210">
            <v>0</v>
          </cell>
          <cell r="L210">
            <v>580536.02859999996</v>
          </cell>
          <cell r="M210">
            <v>0</v>
          </cell>
        </row>
        <row r="211">
          <cell r="A211" t="str">
            <v>EF0206</v>
          </cell>
          <cell r="B211" t="str">
            <v>Active</v>
          </cell>
          <cell r="C211" t="str">
            <v xml:space="preserve">Mohamed ADAM MOHAMED </v>
          </cell>
          <cell r="D211" t="str">
            <v>FA</v>
          </cell>
          <cell r="E211" t="str">
            <v>Field</v>
          </cell>
          <cell r="F211" t="str">
            <v>Food Aid Monitor</v>
          </cell>
          <cell r="G211" t="str">
            <v>C11</v>
          </cell>
          <cell r="H211">
            <v>207</v>
          </cell>
          <cell r="I211">
            <v>0</v>
          </cell>
          <cell r="J211">
            <v>0</v>
          </cell>
          <cell r="K211">
            <v>16</v>
          </cell>
          <cell r="L211">
            <v>8</v>
          </cell>
          <cell r="M211">
            <v>0</v>
          </cell>
        </row>
        <row r="212">
          <cell r="A212" t="str">
            <v>EF0207</v>
          </cell>
          <cell r="B212" t="str">
            <v>Stopped</v>
          </cell>
          <cell r="C212" t="str">
            <v xml:space="preserve">Osman HUSSEIN ADAM  </v>
          </cell>
          <cell r="D212" t="str">
            <v>FA</v>
          </cell>
          <cell r="E212" t="str">
            <v>Field</v>
          </cell>
          <cell r="F212" t="str">
            <v>Food Aid Monitor</v>
          </cell>
          <cell r="G212" t="str">
            <v>C</v>
          </cell>
          <cell r="H212">
            <v>207</v>
          </cell>
          <cell r="I212">
            <v>0</v>
          </cell>
          <cell r="J212">
            <v>0</v>
          </cell>
          <cell r="K212">
            <v>0</v>
          </cell>
          <cell r="L212">
            <v>592335.26867873606</v>
          </cell>
          <cell r="M212">
            <v>0</v>
          </cell>
        </row>
        <row r="213">
          <cell r="A213" t="str">
            <v>EF0208</v>
          </cell>
          <cell r="B213" t="str">
            <v>Stopped</v>
          </cell>
          <cell r="C213" t="str">
            <v xml:space="preserve">Adam ABAKER MOHAMED  </v>
          </cell>
          <cell r="D213" t="str">
            <v>FA</v>
          </cell>
          <cell r="E213" t="str">
            <v>Field</v>
          </cell>
          <cell r="F213" t="str">
            <v>Food Aid Monitor</v>
          </cell>
          <cell r="G213" t="str">
            <v>C</v>
          </cell>
          <cell r="H213">
            <v>207</v>
          </cell>
          <cell r="I213">
            <v>0</v>
          </cell>
          <cell r="J213">
            <v>32.479452054794521</v>
          </cell>
          <cell r="K213">
            <v>0</v>
          </cell>
          <cell r="L213">
            <v>741710.86948865373</v>
          </cell>
          <cell r="M213">
            <v>0</v>
          </cell>
        </row>
        <row r="214">
          <cell r="A214" t="str">
            <v>EF0209</v>
          </cell>
          <cell r="B214" t="str">
            <v>Stopped</v>
          </cell>
          <cell r="C214" t="str">
            <v xml:space="preserve">Jamal ABDALLA ABAKER </v>
          </cell>
          <cell r="D214" t="str">
            <v>LOG</v>
          </cell>
          <cell r="E214" t="str">
            <v>Office</v>
          </cell>
          <cell r="F214" t="str">
            <v>Driver</v>
          </cell>
          <cell r="G214" t="str">
            <v>C1</v>
          </cell>
          <cell r="H214">
            <v>207</v>
          </cell>
          <cell r="I214">
            <v>0</v>
          </cell>
          <cell r="J214">
            <v>0</v>
          </cell>
          <cell r="K214">
            <v>0</v>
          </cell>
          <cell r="L214">
            <v>592335.26867873606</v>
          </cell>
          <cell r="M214">
            <v>0</v>
          </cell>
        </row>
        <row r="215">
          <cell r="A215" t="str">
            <v>EF0210</v>
          </cell>
          <cell r="B215" t="str">
            <v>Active</v>
          </cell>
          <cell r="C215" t="str">
            <v xml:space="preserve">Mohamed ELTAIB MOHAMED ADAM </v>
          </cell>
          <cell r="D215" t="str">
            <v>FA</v>
          </cell>
          <cell r="E215" t="str">
            <v>Field</v>
          </cell>
          <cell r="F215" t="str">
            <v>Food Aid team Leader</v>
          </cell>
          <cell r="G215" t="str">
            <v>D11</v>
          </cell>
          <cell r="H215">
            <v>207</v>
          </cell>
          <cell r="I215">
            <v>5</v>
          </cell>
          <cell r="J215">
            <v>36.479452054794521</v>
          </cell>
          <cell r="K215">
            <v>0</v>
          </cell>
          <cell r="L215">
            <v>741710.86948865373</v>
          </cell>
          <cell r="M215">
            <v>0</v>
          </cell>
        </row>
        <row r="216">
          <cell r="A216" t="str">
            <v>EF0211</v>
          </cell>
          <cell r="B216" t="str">
            <v>Stopped</v>
          </cell>
          <cell r="C216" t="str">
            <v xml:space="preserve">Seedeg YAHIA MOHAMED </v>
          </cell>
          <cell r="D216" t="str">
            <v>FA</v>
          </cell>
          <cell r="E216" t="str">
            <v>Field</v>
          </cell>
          <cell r="F216" t="str">
            <v>Food Aid Monitor</v>
          </cell>
          <cell r="G216" t="str">
            <v>C1</v>
          </cell>
          <cell r="H216">
            <v>207</v>
          </cell>
          <cell r="I216">
            <v>0</v>
          </cell>
          <cell r="J216">
            <v>0</v>
          </cell>
          <cell r="K216">
            <v>0</v>
          </cell>
          <cell r="L216">
            <v>580536.02859999996</v>
          </cell>
          <cell r="M216">
            <v>0</v>
          </cell>
        </row>
        <row r="217">
          <cell r="A217" t="str">
            <v>EF0212</v>
          </cell>
          <cell r="B217" t="str">
            <v>Active</v>
          </cell>
          <cell r="C217" t="str">
            <v xml:space="preserve">Ibrahim ADAM ABAKER </v>
          </cell>
          <cell r="D217" t="str">
            <v>FS</v>
          </cell>
          <cell r="E217" t="str">
            <v>Field</v>
          </cell>
          <cell r="F217" t="str">
            <v>Agricultural Technician</v>
          </cell>
          <cell r="G217" t="str">
            <v>D11</v>
          </cell>
          <cell r="H217">
            <v>207</v>
          </cell>
          <cell r="I217">
            <v>0</v>
          </cell>
          <cell r="J217">
            <v>43.835616438356155</v>
          </cell>
          <cell r="K217">
            <v>0</v>
          </cell>
          <cell r="L217">
            <v>436161.64845153713</v>
          </cell>
          <cell r="M217">
            <v>0</v>
          </cell>
        </row>
        <row r="218">
          <cell r="A218" t="str">
            <v>EF0213</v>
          </cell>
          <cell r="B218" t="str">
            <v>Stopped</v>
          </cell>
          <cell r="C218" t="str">
            <v xml:space="preserve">Ahmed ELBAWI ADAM </v>
          </cell>
          <cell r="D218" t="str">
            <v>LOG</v>
          </cell>
          <cell r="E218" t="str">
            <v>Office</v>
          </cell>
          <cell r="F218" t="str">
            <v>Driver</v>
          </cell>
          <cell r="G218" t="str">
            <v>C</v>
          </cell>
          <cell r="H218">
            <v>207</v>
          </cell>
          <cell r="I218">
            <v>0</v>
          </cell>
          <cell r="J218">
            <v>11.260273972602732</v>
          </cell>
          <cell r="K218">
            <v>0</v>
          </cell>
          <cell r="L218">
            <v>517011.31442510424</v>
          </cell>
          <cell r="M218">
            <v>0</v>
          </cell>
        </row>
        <row r="219">
          <cell r="A219" t="str">
            <v>EF0214</v>
          </cell>
          <cell r="B219" t="str">
            <v>Active</v>
          </cell>
          <cell r="C219" t="str">
            <v xml:space="preserve">Abdelbasher OMER ALI </v>
          </cell>
          <cell r="D219" t="str">
            <v>NUT</v>
          </cell>
          <cell r="E219" t="str">
            <v>TFC</v>
          </cell>
          <cell r="F219" t="str">
            <v>Watchman</v>
          </cell>
          <cell r="G219" t="str">
            <v>A4</v>
          </cell>
          <cell r="H219">
            <v>208</v>
          </cell>
          <cell r="I219">
            <v>39186</v>
          </cell>
          <cell r="J219" t="str">
            <v>3 months</v>
          </cell>
          <cell r="K219" t="str">
            <v>MAY</v>
          </cell>
          <cell r="L219">
            <v>741710.86948865373</v>
          </cell>
          <cell r="M219">
            <v>0</v>
          </cell>
        </row>
        <row r="220">
          <cell r="A220" t="str">
            <v>EF0215</v>
          </cell>
          <cell r="B220" t="str">
            <v>Active</v>
          </cell>
          <cell r="C220" t="str">
            <v xml:space="preserve">Fawzia KHALIL ISHAG </v>
          </cell>
          <cell r="D220" t="str">
            <v>NUT</v>
          </cell>
          <cell r="E220" t="str">
            <v>TFC</v>
          </cell>
          <cell r="F220" t="str">
            <v>Home Visitor</v>
          </cell>
          <cell r="G220" t="str">
            <v>B4</v>
          </cell>
          <cell r="H220">
            <v>207</v>
          </cell>
          <cell r="I220">
            <v>0</v>
          </cell>
          <cell r="J220">
            <v>0</v>
          </cell>
          <cell r="K220">
            <v>0</v>
          </cell>
          <cell r="L220">
            <v>592335.26867873606</v>
          </cell>
          <cell r="M220">
            <v>0</v>
          </cell>
        </row>
        <row r="221">
          <cell r="A221" t="str">
            <v>EF0216</v>
          </cell>
          <cell r="B221" t="str">
            <v>Active</v>
          </cell>
          <cell r="C221" t="str">
            <v xml:space="preserve">Sulieman NOGARA ABDALLA  </v>
          </cell>
          <cell r="D221" t="str">
            <v>LOG</v>
          </cell>
          <cell r="E221" t="str">
            <v>Office</v>
          </cell>
          <cell r="F221" t="str">
            <v>Storekeeper Assistant</v>
          </cell>
          <cell r="G221" t="str">
            <v>D11</v>
          </cell>
          <cell r="H221">
            <v>207</v>
          </cell>
          <cell r="I221">
            <v>0</v>
          </cell>
          <cell r="J221">
            <v>0</v>
          </cell>
          <cell r="K221">
            <v>0</v>
          </cell>
          <cell r="L221">
            <v>580536.02859999996</v>
          </cell>
          <cell r="M221">
            <v>0</v>
          </cell>
        </row>
        <row r="222">
          <cell r="A222" t="str">
            <v>EF0217</v>
          </cell>
          <cell r="B222" t="str">
            <v>Stopped</v>
          </cell>
          <cell r="C222" t="str">
            <v xml:space="preserve">Ahmed MUSSA BAKHAIT  </v>
          </cell>
          <cell r="D222" t="str">
            <v>LOG</v>
          </cell>
          <cell r="E222" t="str">
            <v>Office</v>
          </cell>
          <cell r="F222" t="str">
            <v>Driver</v>
          </cell>
          <cell r="G222" t="str">
            <v>C1</v>
          </cell>
          <cell r="H222">
            <v>207</v>
          </cell>
          <cell r="I222">
            <v>0</v>
          </cell>
          <cell r="J222">
            <v>0</v>
          </cell>
          <cell r="K222">
            <v>0</v>
          </cell>
          <cell r="L222">
            <v>580536.02859999996</v>
          </cell>
          <cell r="M222">
            <v>0</v>
          </cell>
        </row>
        <row r="223">
          <cell r="A223" t="str">
            <v>EF0218</v>
          </cell>
          <cell r="B223" t="str">
            <v>Stopped</v>
          </cell>
          <cell r="C223" t="str">
            <v xml:space="preserve">Abubker IBRAHIM Hamad  </v>
          </cell>
          <cell r="D223" t="str">
            <v>LOG</v>
          </cell>
          <cell r="E223" t="str">
            <v>Office</v>
          </cell>
          <cell r="F223" t="str">
            <v xml:space="preserve">Driver </v>
          </cell>
          <cell r="G223" t="str">
            <v>C</v>
          </cell>
          <cell r="H223">
            <v>207</v>
          </cell>
          <cell r="I223">
            <v>0</v>
          </cell>
          <cell r="J223">
            <v>0</v>
          </cell>
          <cell r="K223">
            <v>0</v>
          </cell>
          <cell r="L223">
            <v>470286.45574</v>
          </cell>
          <cell r="M223">
            <v>0</v>
          </cell>
        </row>
        <row r="224">
          <cell r="A224" t="str">
            <v>EF0219</v>
          </cell>
          <cell r="B224" t="str">
            <v>Stopped</v>
          </cell>
          <cell r="C224" t="str">
            <v xml:space="preserve">Seedig ABDURHMAN  </v>
          </cell>
          <cell r="D224" t="str">
            <v>LOG</v>
          </cell>
          <cell r="E224" t="str">
            <v>Office</v>
          </cell>
          <cell r="F224" t="str">
            <v xml:space="preserve">Driver </v>
          </cell>
          <cell r="G224" t="str">
            <v>C</v>
          </cell>
          <cell r="H224">
            <v>207</v>
          </cell>
          <cell r="I224">
            <v>0</v>
          </cell>
          <cell r="J224">
            <v>0</v>
          </cell>
          <cell r="K224">
            <v>0</v>
          </cell>
          <cell r="L224">
            <v>580536.02859999996</v>
          </cell>
          <cell r="M224">
            <v>0</v>
          </cell>
        </row>
        <row r="225">
          <cell r="A225" t="str">
            <v>EF0220</v>
          </cell>
          <cell r="B225" t="str">
            <v>Stopped</v>
          </cell>
          <cell r="C225" t="str">
            <v xml:space="preserve">Amna SALIH ADAM  </v>
          </cell>
          <cell r="D225" t="str">
            <v>NUT</v>
          </cell>
          <cell r="E225" t="str">
            <v>TFC</v>
          </cell>
          <cell r="F225" t="str">
            <v xml:space="preserve">Phase Monitor </v>
          </cell>
          <cell r="G225" t="str">
            <v>B</v>
          </cell>
          <cell r="H225">
            <v>208</v>
          </cell>
          <cell r="I225">
            <v>0</v>
          </cell>
          <cell r="J225">
            <v>0</v>
          </cell>
          <cell r="K225">
            <v>0</v>
          </cell>
          <cell r="L225">
            <v>580536.02859999996</v>
          </cell>
          <cell r="M225">
            <v>0</v>
          </cell>
        </row>
        <row r="226">
          <cell r="A226" t="str">
            <v>EF0223</v>
          </cell>
          <cell r="B226" t="str">
            <v>Stopped</v>
          </cell>
          <cell r="C226" t="str">
            <v xml:space="preserve">Nizar HAMDAN AL MAHDI  </v>
          </cell>
          <cell r="D226" t="str">
            <v>FS</v>
          </cell>
          <cell r="E226" t="str">
            <v>Field</v>
          </cell>
          <cell r="F226" t="str">
            <v>Data Entry Manager</v>
          </cell>
          <cell r="G226" t="str">
            <v>C</v>
          </cell>
          <cell r="H226">
            <v>207</v>
          </cell>
          <cell r="I226">
            <v>0</v>
          </cell>
          <cell r="J226">
            <v>0</v>
          </cell>
          <cell r="K226">
            <v>0</v>
          </cell>
          <cell r="L226">
            <v>580536.02859999996</v>
          </cell>
          <cell r="M226">
            <v>0</v>
          </cell>
        </row>
        <row r="227">
          <cell r="A227" t="str">
            <v>EF0224</v>
          </cell>
          <cell r="B227" t="str">
            <v>Stopped</v>
          </cell>
          <cell r="C227" t="str">
            <v xml:space="preserve">Adam AHMED IBRAHIM  </v>
          </cell>
          <cell r="D227" t="str">
            <v>FS</v>
          </cell>
          <cell r="E227" t="str">
            <v>Field</v>
          </cell>
          <cell r="F227" t="str">
            <v xml:space="preserve">Food security monitor </v>
          </cell>
          <cell r="G227" t="str">
            <v>C</v>
          </cell>
          <cell r="H227">
            <v>207</v>
          </cell>
          <cell r="I227">
            <v>0</v>
          </cell>
          <cell r="J227">
            <v>9.3835616438356126</v>
          </cell>
          <cell r="K227">
            <v>0</v>
          </cell>
          <cell r="L227">
            <v>416473.55445912096</v>
          </cell>
          <cell r="M227">
            <v>0</v>
          </cell>
        </row>
        <row r="228">
          <cell r="A228" t="str">
            <v>EF0225</v>
          </cell>
          <cell r="B228" t="str">
            <v>Stopped</v>
          </cell>
          <cell r="C228" t="str">
            <v xml:space="preserve">Eltajani FUDEL MUSTAFA </v>
          </cell>
          <cell r="D228" t="str">
            <v>FS</v>
          </cell>
          <cell r="E228" t="str">
            <v>Field</v>
          </cell>
          <cell r="F228" t="str">
            <v>Data Entry Manager</v>
          </cell>
          <cell r="G228" t="str">
            <v>C</v>
          </cell>
          <cell r="H228">
            <v>207</v>
          </cell>
          <cell r="I228">
            <v>0</v>
          </cell>
          <cell r="J228">
            <v>9.3835616438356126</v>
          </cell>
          <cell r="K228">
            <v>0</v>
          </cell>
          <cell r="L228">
            <v>416473.55445912096</v>
          </cell>
          <cell r="M228">
            <v>0</v>
          </cell>
        </row>
        <row r="229">
          <cell r="A229" t="str">
            <v>EF0226</v>
          </cell>
          <cell r="B229" t="str">
            <v>Active</v>
          </cell>
          <cell r="C229" t="str">
            <v xml:space="preserve">Ibrahim SULIEMAN  </v>
          </cell>
          <cell r="D229" t="str">
            <v>LOG</v>
          </cell>
          <cell r="E229" t="str">
            <v>Office</v>
          </cell>
          <cell r="F229" t="str">
            <v>Watchman</v>
          </cell>
          <cell r="G229" t="str">
            <v>A11</v>
          </cell>
          <cell r="H229">
            <v>208</v>
          </cell>
          <cell r="I229">
            <v>39246</v>
          </cell>
          <cell r="J229" t="str">
            <v>3 months</v>
          </cell>
          <cell r="K229" t="str">
            <v>JULY</v>
          </cell>
          <cell r="L229">
            <v>416473.55445912096</v>
          </cell>
          <cell r="M229">
            <v>0</v>
          </cell>
        </row>
        <row r="230">
          <cell r="A230" t="str">
            <v>EF0227</v>
          </cell>
          <cell r="B230" t="str">
            <v>Active</v>
          </cell>
          <cell r="C230" t="str">
            <v xml:space="preserve">Hassan ABDUHADI ALI  </v>
          </cell>
          <cell r="D230" t="str">
            <v>LOG</v>
          </cell>
          <cell r="E230" t="str">
            <v>Office</v>
          </cell>
          <cell r="F230" t="str">
            <v>Watchman</v>
          </cell>
          <cell r="G230" t="str">
            <v>A11</v>
          </cell>
          <cell r="H230">
            <v>208</v>
          </cell>
          <cell r="I230">
            <v>0</v>
          </cell>
          <cell r="J230">
            <v>14.383561643835613</v>
          </cell>
          <cell r="K230">
            <v>0</v>
          </cell>
          <cell r="L230">
            <v>416473.55445912096</v>
          </cell>
          <cell r="M230">
            <v>0</v>
          </cell>
        </row>
        <row r="231">
          <cell r="A231" t="str">
            <v>EF0228</v>
          </cell>
          <cell r="B231" t="str">
            <v>Active</v>
          </cell>
          <cell r="C231" t="str">
            <v xml:space="preserve">Hassan ABDALLAH Arja </v>
          </cell>
          <cell r="D231" t="str">
            <v>LOG</v>
          </cell>
          <cell r="E231" t="str">
            <v>Office</v>
          </cell>
          <cell r="F231" t="str">
            <v>Watchman</v>
          </cell>
          <cell r="G231" t="str">
            <v>A11</v>
          </cell>
          <cell r="H231">
            <v>208</v>
          </cell>
          <cell r="I231">
            <v>0</v>
          </cell>
          <cell r="J231">
            <v>14.383561643835613</v>
          </cell>
          <cell r="K231">
            <v>0</v>
          </cell>
          <cell r="L231">
            <v>416473.55445912096</v>
          </cell>
          <cell r="M231">
            <v>0</v>
          </cell>
        </row>
        <row r="232">
          <cell r="A232" t="str">
            <v>EF0229</v>
          </cell>
          <cell r="B232" t="str">
            <v>Active</v>
          </cell>
          <cell r="C232" t="str">
            <v xml:space="preserve">Sameer Hamed SHOGAR </v>
          </cell>
          <cell r="D232" t="str">
            <v>LOG</v>
          </cell>
          <cell r="E232" t="str">
            <v>Office</v>
          </cell>
          <cell r="F232" t="str">
            <v>Watchman</v>
          </cell>
          <cell r="G232" t="str">
            <v>A11</v>
          </cell>
          <cell r="H232">
            <v>208</v>
          </cell>
          <cell r="I232">
            <v>20</v>
          </cell>
          <cell r="J232">
            <v>14.383561643835613</v>
          </cell>
          <cell r="K232">
            <v>0</v>
          </cell>
          <cell r="L232">
            <v>416473.55445912096</v>
          </cell>
          <cell r="M232">
            <v>0</v>
          </cell>
        </row>
        <row r="233">
          <cell r="A233" t="str">
            <v>EF0230</v>
          </cell>
          <cell r="B233" t="str">
            <v>Active</v>
          </cell>
          <cell r="C233" t="str">
            <v xml:space="preserve">Elnizeer SAAD ELNOUR  </v>
          </cell>
          <cell r="D233" t="str">
            <v>LOG</v>
          </cell>
          <cell r="E233" t="str">
            <v>WHouse</v>
          </cell>
          <cell r="F233" t="str">
            <v>Watchman</v>
          </cell>
          <cell r="G233" t="str">
            <v>A11</v>
          </cell>
          <cell r="H233">
            <v>208</v>
          </cell>
          <cell r="I233">
            <v>0</v>
          </cell>
          <cell r="J233">
            <v>13.383561643835613</v>
          </cell>
          <cell r="K233">
            <v>0</v>
          </cell>
          <cell r="L233">
            <v>416473.55445912096</v>
          </cell>
          <cell r="M233">
            <v>0</v>
          </cell>
        </row>
        <row r="234">
          <cell r="A234" t="str">
            <v>EF0231</v>
          </cell>
          <cell r="B234" t="str">
            <v>Active</v>
          </cell>
          <cell r="C234" t="str">
            <v xml:space="preserve">Ibrahim Yousif Mohamed </v>
          </cell>
          <cell r="D234" t="str">
            <v>LOG</v>
          </cell>
          <cell r="E234" t="str">
            <v>WHouse</v>
          </cell>
          <cell r="F234" t="str">
            <v>Watchman</v>
          </cell>
          <cell r="G234" t="str">
            <v>A11</v>
          </cell>
          <cell r="H234">
            <v>208</v>
          </cell>
          <cell r="I234">
            <v>0</v>
          </cell>
          <cell r="J234">
            <v>0</v>
          </cell>
          <cell r="K234">
            <v>0</v>
          </cell>
          <cell r="L234">
            <v>706535.77600000007</v>
          </cell>
          <cell r="M234">
            <v>0</v>
          </cell>
        </row>
        <row r="235">
          <cell r="A235" t="str">
            <v>EF0232</v>
          </cell>
          <cell r="B235" t="str">
            <v>Active</v>
          </cell>
          <cell r="C235" t="str">
            <v xml:space="preserve">Abdalla SALEH ABAKER  </v>
          </cell>
          <cell r="D235" t="str">
            <v>LOG</v>
          </cell>
          <cell r="E235" t="str">
            <v>Office</v>
          </cell>
          <cell r="F235" t="str">
            <v>Watchman</v>
          </cell>
          <cell r="G235" t="str">
            <v>A11</v>
          </cell>
          <cell r="H235">
            <v>208</v>
          </cell>
          <cell r="I235">
            <v>0</v>
          </cell>
          <cell r="J235">
            <v>19.123287671232873</v>
          </cell>
          <cell r="K235">
            <v>0</v>
          </cell>
          <cell r="L235">
            <v>1315219.7365671098</v>
          </cell>
          <cell r="M235">
            <v>0</v>
          </cell>
        </row>
        <row r="236">
          <cell r="A236" t="str">
            <v>EF0233</v>
          </cell>
          <cell r="B236" t="str">
            <v>Stopped</v>
          </cell>
          <cell r="C236" t="str">
            <v xml:space="preserve">Nur Eldeein Kasham  </v>
          </cell>
          <cell r="D236" t="str">
            <v>LOG</v>
          </cell>
          <cell r="E236" t="str">
            <v>Office</v>
          </cell>
          <cell r="F236" t="str">
            <v>Purchaser Assistant</v>
          </cell>
          <cell r="G236" t="str">
            <v>D</v>
          </cell>
          <cell r="H236">
            <v>207</v>
          </cell>
          <cell r="I236">
            <v>0</v>
          </cell>
          <cell r="J236">
            <v>0</v>
          </cell>
          <cell r="K236">
            <v>0</v>
          </cell>
          <cell r="L236">
            <v>721825.98335872008</v>
          </cell>
          <cell r="M236">
            <v>0</v>
          </cell>
        </row>
        <row r="237">
          <cell r="A237" t="str">
            <v>EF0234</v>
          </cell>
          <cell r="B237" t="str">
            <v xml:space="preserve">Active </v>
          </cell>
          <cell r="C237" t="str">
            <v xml:space="preserve">Yousif ABDULLMULA  AHMED  </v>
          </cell>
          <cell r="D237" t="str">
            <v>WS</v>
          </cell>
          <cell r="E237" t="str">
            <v>Field</v>
          </cell>
          <cell r="F237" t="str">
            <v>Watsan Assitant Manager</v>
          </cell>
          <cell r="G237" t="str">
            <v>G11</v>
          </cell>
          <cell r="H237">
            <v>207</v>
          </cell>
          <cell r="I237">
            <v>0</v>
          </cell>
          <cell r="J237">
            <v>0</v>
          </cell>
          <cell r="K237">
            <v>0</v>
          </cell>
          <cell r="L237">
            <v>867281.15554767998</v>
          </cell>
          <cell r="M237">
            <v>0</v>
          </cell>
        </row>
        <row r="238">
          <cell r="A238" t="str">
            <v>EF0235</v>
          </cell>
          <cell r="B238" t="str">
            <v>Stopped</v>
          </cell>
          <cell r="C238" t="str">
            <v xml:space="preserve">Sakeena ADAM IBRAHIM  </v>
          </cell>
          <cell r="D238" t="str">
            <v>WS</v>
          </cell>
          <cell r="E238" t="str">
            <v>Field</v>
          </cell>
          <cell r="F238" t="str">
            <v>Community Animator</v>
          </cell>
          <cell r="G238" t="str">
            <v>D1</v>
          </cell>
          <cell r="H238">
            <v>207</v>
          </cell>
          <cell r="I238">
            <v>0</v>
          </cell>
          <cell r="J238">
            <v>0</v>
          </cell>
          <cell r="K238">
            <v>0</v>
          </cell>
          <cell r="L238">
            <v>721825.98335872008</v>
          </cell>
          <cell r="M238">
            <v>0</v>
          </cell>
        </row>
        <row r="239">
          <cell r="A239" t="str">
            <v>EF0236</v>
          </cell>
          <cell r="B239" t="str">
            <v>Stopped</v>
          </cell>
          <cell r="C239" t="str">
            <v xml:space="preserve">Abubaker ABDULSHAFI  </v>
          </cell>
          <cell r="D239" t="str">
            <v>WS</v>
          </cell>
          <cell r="E239" t="str">
            <v>Field</v>
          </cell>
          <cell r="F239" t="str">
            <v>Community Approach Supervisor</v>
          </cell>
          <cell r="G239" t="str">
            <v>E1</v>
          </cell>
          <cell r="H239">
            <v>207</v>
          </cell>
          <cell r="I239">
            <v>0</v>
          </cell>
          <cell r="J239">
            <v>0</v>
          </cell>
          <cell r="K239">
            <v>0</v>
          </cell>
          <cell r="L239">
            <v>721825.98335872008</v>
          </cell>
          <cell r="M239">
            <v>0</v>
          </cell>
        </row>
        <row r="240">
          <cell r="A240" t="str">
            <v>EF0237</v>
          </cell>
          <cell r="B240" t="str">
            <v>Stopped</v>
          </cell>
          <cell r="C240" t="str">
            <v xml:space="preserve">Murshid OSMAN MOHAMED  </v>
          </cell>
          <cell r="D240" t="str">
            <v>WS</v>
          </cell>
          <cell r="E240" t="str">
            <v>Field</v>
          </cell>
          <cell r="F240" t="str">
            <v>Community Animator</v>
          </cell>
          <cell r="G240" t="str">
            <v>D1</v>
          </cell>
          <cell r="H240">
            <v>207</v>
          </cell>
          <cell r="I240">
            <v>0</v>
          </cell>
          <cell r="J240">
            <v>36.506849315068493</v>
          </cell>
          <cell r="K240">
            <v>0</v>
          </cell>
          <cell r="L240">
            <v>416473.55445912096</v>
          </cell>
          <cell r="M240">
            <v>0</v>
          </cell>
        </row>
        <row r="241">
          <cell r="A241" t="str">
            <v>EF0238</v>
          </cell>
          <cell r="B241" t="str">
            <v>Stopped</v>
          </cell>
          <cell r="C241" t="str">
            <v xml:space="preserve">Ahmed ISMAIL ABDULRHMAN  </v>
          </cell>
          <cell r="D241" t="str">
            <v>WS</v>
          </cell>
          <cell r="E241" t="str">
            <v>Field</v>
          </cell>
          <cell r="F241" t="str">
            <v>Community Animator</v>
          </cell>
          <cell r="G241" t="str">
            <v>D1</v>
          </cell>
          <cell r="H241">
            <v>207</v>
          </cell>
          <cell r="I241">
            <v>0</v>
          </cell>
          <cell r="J241">
            <v>36.506849315068493</v>
          </cell>
          <cell r="K241">
            <v>0</v>
          </cell>
          <cell r="L241">
            <v>416473.55445912096</v>
          </cell>
          <cell r="M241">
            <v>0</v>
          </cell>
        </row>
        <row r="242">
          <cell r="A242" t="str">
            <v>EF0239</v>
          </cell>
          <cell r="B242" t="str">
            <v xml:space="preserve">Active </v>
          </cell>
          <cell r="C242" t="str">
            <v xml:space="preserve">Elys ADAM AHMED  </v>
          </cell>
          <cell r="D242" t="str">
            <v>LOG</v>
          </cell>
          <cell r="E242" t="str">
            <v>Field</v>
          </cell>
          <cell r="F242" t="str">
            <v>Watchman</v>
          </cell>
          <cell r="G242" t="str">
            <v>A11</v>
          </cell>
          <cell r="H242">
            <v>208</v>
          </cell>
          <cell r="I242">
            <v>0</v>
          </cell>
          <cell r="J242">
            <v>13.506849315068493</v>
          </cell>
          <cell r="K242">
            <v>0</v>
          </cell>
          <cell r="L242">
            <v>416473.55445912096</v>
          </cell>
          <cell r="M242">
            <v>0</v>
          </cell>
        </row>
        <row r="243">
          <cell r="A243" t="str">
            <v>EF0240</v>
          </cell>
          <cell r="B243" t="str">
            <v xml:space="preserve">Active </v>
          </cell>
          <cell r="C243" t="str">
            <v xml:space="preserve">Mohamed ABAKER Ahmed </v>
          </cell>
          <cell r="D243" t="str">
            <v>LOG</v>
          </cell>
          <cell r="E243" t="str">
            <v>Field</v>
          </cell>
          <cell r="F243" t="str">
            <v>Watchman</v>
          </cell>
          <cell r="G243" t="str">
            <v>A11</v>
          </cell>
          <cell r="H243">
            <v>208</v>
          </cell>
          <cell r="I243">
            <v>0</v>
          </cell>
          <cell r="J243">
            <v>0</v>
          </cell>
          <cell r="K243">
            <v>0</v>
          </cell>
          <cell r="L243">
            <v>480056.92</v>
          </cell>
          <cell r="M243">
            <v>0</v>
          </cell>
        </row>
        <row r="244">
          <cell r="A244" t="str">
            <v>EF0241</v>
          </cell>
          <cell r="B244" t="str">
            <v>Active</v>
          </cell>
          <cell r="C244" t="str">
            <v xml:space="preserve">Eldouma EISSA Abdelmountaleb </v>
          </cell>
          <cell r="D244" t="str">
            <v>LOG</v>
          </cell>
          <cell r="E244" t="str">
            <v>Field</v>
          </cell>
          <cell r="F244" t="str">
            <v>Watchman</v>
          </cell>
          <cell r="G244" t="str">
            <v>A11</v>
          </cell>
          <cell r="H244">
            <v>208</v>
          </cell>
          <cell r="I244">
            <v>0</v>
          </cell>
          <cell r="J244">
            <v>0</v>
          </cell>
          <cell r="K244">
            <v>0</v>
          </cell>
          <cell r="L244">
            <v>405204.07460792002</v>
          </cell>
          <cell r="M244">
            <v>0</v>
          </cell>
        </row>
        <row r="245">
          <cell r="A245" t="str">
            <v>EF0242</v>
          </cell>
          <cell r="B245" t="str">
            <v>Stopped</v>
          </cell>
          <cell r="C245" t="str">
            <v xml:space="preserve">Mohmed ABAKER MOHAMED  </v>
          </cell>
          <cell r="D245" t="str">
            <v>FA</v>
          </cell>
          <cell r="E245" t="str">
            <v>Field</v>
          </cell>
          <cell r="F245" t="str">
            <v xml:space="preserve">Food Distributor </v>
          </cell>
          <cell r="G245" t="str">
            <v>B1</v>
          </cell>
          <cell r="H245">
            <v>207</v>
          </cell>
          <cell r="I245">
            <v>0</v>
          </cell>
          <cell r="J245">
            <v>0</v>
          </cell>
          <cell r="K245">
            <v>0</v>
          </cell>
          <cell r="L245">
            <v>405204.07460792002</v>
          </cell>
          <cell r="M245">
            <v>0</v>
          </cell>
        </row>
        <row r="246">
          <cell r="A246" t="str">
            <v>EF0243</v>
          </cell>
          <cell r="B246" t="str">
            <v>Stopped</v>
          </cell>
          <cell r="C246" t="str">
            <v xml:space="preserve">Fatima ZAKARIA HASSAN </v>
          </cell>
          <cell r="D246" t="str">
            <v>LOG</v>
          </cell>
          <cell r="E246" t="str">
            <v>Field</v>
          </cell>
          <cell r="F246" t="str">
            <v>Cook</v>
          </cell>
          <cell r="G246" t="str">
            <v>A1</v>
          </cell>
          <cell r="H246">
            <v>207</v>
          </cell>
          <cell r="I246">
            <v>0</v>
          </cell>
          <cell r="J246">
            <v>0</v>
          </cell>
          <cell r="K246">
            <v>0</v>
          </cell>
          <cell r="L246">
            <v>405204.07460792002</v>
          </cell>
          <cell r="M246">
            <v>0</v>
          </cell>
        </row>
        <row r="247">
          <cell r="A247" t="str">
            <v>EF0244</v>
          </cell>
          <cell r="B247" t="str">
            <v>Stopped</v>
          </cell>
          <cell r="C247" t="str">
            <v xml:space="preserve">Asha IBRAHIM MOHAMED  </v>
          </cell>
          <cell r="D247" t="str">
            <v>LOG</v>
          </cell>
          <cell r="E247" t="str">
            <v>Field</v>
          </cell>
          <cell r="F247" t="str">
            <v>Cleaner</v>
          </cell>
          <cell r="G247" t="str">
            <v>A1</v>
          </cell>
          <cell r="H247">
            <v>207</v>
          </cell>
          <cell r="I247">
            <v>0</v>
          </cell>
          <cell r="J247">
            <v>0</v>
          </cell>
          <cell r="K247">
            <v>0</v>
          </cell>
          <cell r="L247">
            <v>405204.07460792002</v>
          </cell>
          <cell r="M247">
            <v>0</v>
          </cell>
        </row>
        <row r="248">
          <cell r="A248" t="str">
            <v>EF0245</v>
          </cell>
          <cell r="B248" t="str">
            <v>Stopped</v>
          </cell>
          <cell r="C248" t="str">
            <v xml:space="preserve">Ali ABGOUP ABDEL </v>
          </cell>
          <cell r="D248" t="str">
            <v>LOG</v>
          </cell>
          <cell r="E248" t="str">
            <v>Field</v>
          </cell>
          <cell r="F248" t="str">
            <v>Watchman</v>
          </cell>
          <cell r="G248" t="str">
            <v>A1</v>
          </cell>
          <cell r="H248">
            <v>208</v>
          </cell>
          <cell r="I248">
            <v>0</v>
          </cell>
          <cell r="J248">
            <v>0</v>
          </cell>
          <cell r="K248">
            <v>0</v>
          </cell>
          <cell r="L248">
            <v>405204.07460792002</v>
          </cell>
          <cell r="M248">
            <v>0</v>
          </cell>
        </row>
        <row r="249">
          <cell r="A249" t="str">
            <v>EF0246</v>
          </cell>
          <cell r="B249" t="str">
            <v>Stopped</v>
          </cell>
          <cell r="C249" t="str">
            <v xml:space="preserve">Abud ALTOM ALI  </v>
          </cell>
          <cell r="D249" t="str">
            <v>LOG</v>
          </cell>
          <cell r="E249" t="str">
            <v>Field</v>
          </cell>
          <cell r="F249" t="str">
            <v>Watchman</v>
          </cell>
          <cell r="G249" t="str">
            <v>A1</v>
          </cell>
          <cell r="H249">
            <v>208</v>
          </cell>
          <cell r="I249">
            <v>0</v>
          </cell>
          <cell r="J249">
            <v>0</v>
          </cell>
          <cell r="K249">
            <v>0</v>
          </cell>
          <cell r="L249">
            <v>706535.77600000007</v>
          </cell>
          <cell r="M249">
            <v>0</v>
          </cell>
        </row>
        <row r="250">
          <cell r="A250" t="str">
            <v>EF0247</v>
          </cell>
          <cell r="B250" t="str">
            <v>Stopped</v>
          </cell>
          <cell r="C250" t="str">
            <v xml:space="preserve">Mohamed OSMAN ADAM  </v>
          </cell>
          <cell r="D250" t="str">
            <v>LOG</v>
          </cell>
          <cell r="E250" t="str">
            <v>Field</v>
          </cell>
          <cell r="F250" t="str">
            <v>Watchman</v>
          </cell>
          <cell r="G250" t="str">
            <v>A1</v>
          </cell>
          <cell r="H250">
            <v>208</v>
          </cell>
          <cell r="I250">
            <v>0</v>
          </cell>
          <cell r="J250">
            <v>0</v>
          </cell>
          <cell r="K250">
            <v>0</v>
          </cell>
          <cell r="L250">
            <v>706535.77600000007</v>
          </cell>
          <cell r="M250">
            <v>0</v>
          </cell>
        </row>
        <row r="251">
          <cell r="A251" t="str">
            <v>EF0248</v>
          </cell>
          <cell r="B251" t="str">
            <v>Stopped</v>
          </cell>
          <cell r="C251" t="str">
            <v xml:space="preserve">Abdalla ABDULJABER MOHAMED  </v>
          </cell>
          <cell r="D251" t="str">
            <v>WS</v>
          </cell>
          <cell r="E251" t="str">
            <v>Field</v>
          </cell>
          <cell r="F251" t="str">
            <v>Mechanic</v>
          </cell>
          <cell r="G251" t="str">
            <v>D</v>
          </cell>
          <cell r="H251">
            <v>207</v>
          </cell>
          <cell r="I251">
            <v>0</v>
          </cell>
          <cell r="J251">
            <v>0</v>
          </cell>
          <cell r="K251">
            <v>0</v>
          </cell>
          <cell r="L251">
            <v>848286.0736</v>
          </cell>
          <cell r="M251">
            <v>0</v>
          </cell>
        </row>
        <row r="252">
          <cell r="A252" t="str">
            <v>EF0249</v>
          </cell>
          <cell r="B252" t="str">
            <v>Stopped</v>
          </cell>
          <cell r="C252" t="str">
            <v xml:space="preserve">Mubark  ABDULTIF ALSANOSY  </v>
          </cell>
          <cell r="D252" t="str">
            <v>WS</v>
          </cell>
          <cell r="E252" t="str">
            <v>Field</v>
          </cell>
          <cell r="F252" t="str">
            <v xml:space="preserve">Driller Technican </v>
          </cell>
          <cell r="G252" t="str">
            <v>D</v>
          </cell>
          <cell r="H252">
            <v>207</v>
          </cell>
          <cell r="I252">
            <v>0</v>
          </cell>
          <cell r="J252">
            <v>0</v>
          </cell>
          <cell r="K252">
            <v>0</v>
          </cell>
          <cell r="L252">
            <v>848286.0736</v>
          </cell>
          <cell r="M252">
            <v>0</v>
          </cell>
        </row>
        <row r="253">
          <cell r="A253" t="str">
            <v>EF0250</v>
          </cell>
          <cell r="B253" t="str">
            <v>Stopped</v>
          </cell>
          <cell r="C253" t="str">
            <v xml:space="preserve">Mohamed ABEID ADAM  </v>
          </cell>
          <cell r="D253" t="str">
            <v>WS</v>
          </cell>
          <cell r="E253" t="str">
            <v>Field</v>
          </cell>
          <cell r="F253" t="str">
            <v>Drilling Supervisor</v>
          </cell>
          <cell r="G253" t="str">
            <v>E</v>
          </cell>
          <cell r="H253">
            <v>207</v>
          </cell>
          <cell r="I253">
            <v>0</v>
          </cell>
          <cell r="J253">
            <v>0</v>
          </cell>
          <cell r="K253">
            <v>0</v>
          </cell>
          <cell r="L253">
            <v>706535.77600000007</v>
          </cell>
          <cell r="M253">
            <v>0</v>
          </cell>
        </row>
        <row r="254">
          <cell r="A254" t="str">
            <v>EF0251</v>
          </cell>
          <cell r="B254" t="str">
            <v>Stopped</v>
          </cell>
          <cell r="C254" t="str">
            <v xml:space="preserve">Osam  MOHMED MANSOUR  </v>
          </cell>
          <cell r="D254" t="str">
            <v>WS</v>
          </cell>
          <cell r="E254" t="str">
            <v>Field</v>
          </cell>
          <cell r="F254" t="str">
            <v xml:space="preserve">TECH Supervisor </v>
          </cell>
          <cell r="G254" t="str">
            <v>E</v>
          </cell>
          <cell r="H254">
            <v>207</v>
          </cell>
          <cell r="I254">
            <v>0</v>
          </cell>
          <cell r="J254">
            <v>0</v>
          </cell>
          <cell r="K254">
            <v>0</v>
          </cell>
          <cell r="L254">
            <v>848286.0736</v>
          </cell>
          <cell r="M254">
            <v>0</v>
          </cell>
        </row>
        <row r="255">
          <cell r="A255" t="str">
            <v>EF0252</v>
          </cell>
          <cell r="B255" t="str">
            <v>Stopped</v>
          </cell>
          <cell r="C255" t="str">
            <v xml:space="preserve">Bababker ABDALLA ADAM  </v>
          </cell>
          <cell r="D255" t="str">
            <v>WS</v>
          </cell>
          <cell r="E255" t="str">
            <v>Field</v>
          </cell>
          <cell r="F255" t="str">
            <v xml:space="preserve">Driller Technican </v>
          </cell>
          <cell r="G255" t="str">
            <v>D</v>
          </cell>
          <cell r="H255">
            <v>207</v>
          </cell>
          <cell r="I255">
            <v>0</v>
          </cell>
          <cell r="J255">
            <v>0</v>
          </cell>
          <cell r="K255">
            <v>0</v>
          </cell>
          <cell r="L255">
            <v>848286.0736</v>
          </cell>
          <cell r="M255">
            <v>0</v>
          </cell>
        </row>
        <row r="256">
          <cell r="A256" t="str">
            <v>EF0253</v>
          </cell>
          <cell r="B256" t="str">
            <v>Stopped</v>
          </cell>
          <cell r="C256" t="str">
            <v xml:space="preserve">Bashair Omer R ALI  </v>
          </cell>
          <cell r="D256" t="str">
            <v>WS</v>
          </cell>
          <cell r="E256" t="str">
            <v>Field</v>
          </cell>
          <cell r="F256" t="str">
            <v xml:space="preserve">Master Driller </v>
          </cell>
          <cell r="G256" t="str">
            <v>E</v>
          </cell>
          <cell r="H256">
            <v>207</v>
          </cell>
          <cell r="I256">
            <v>0</v>
          </cell>
          <cell r="J256">
            <v>0</v>
          </cell>
          <cell r="K256">
            <v>0</v>
          </cell>
          <cell r="L256">
            <v>396786.07494000002</v>
          </cell>
          <cell r="M256">
            <v>0</v>
          </cell>
        </row>
        <row r="257">
          <cell r="A257" t="str">
            <v>EF0254</v>
          </cell>
          <cell r="B257" t="str">
            <v>Stopped</v>
          </cell>
          <cell r="C257" t="str">
            <v xml:space="preserve">Al bnan ALI TAG ALASFIA  </v>
          </cell>
          <cell r="D257" t="str">
            <v>WS</v>
          </cell>
          <cell r="E257" t="str">
            <v>Field</v>
          </cell>
          <cell r="F257" t="str">
            <v xml:space="preserve">Social Approach </v>
          </cell>
          <cell r="G257" t="str">
            <v>E</v>
          </cell>
          <cell r="H257">
            <v>207</v>
          </cell>
          <cell r="I257">
            <v>0</v>
          </cell>
          <cell r="J257">
            <v>4.1780821917808204</v>
          </cell>
          <cell r="K257">
            <v>0</v>
          </cell>
          <cell r="L257">
            <v>396786.07494000002</v>
          </cell>
          <cell r="M257">
            <v>0</v>
          </cell>
        </row>
        <row r="258">
          <cell r="A258" t="str">
            <v>EF0255</v>
          </cell>
          <cell r="B258" t="str">
            <v>Stopped</v>
          </cell>
          <cell r="C258" t="str">
            <v xml:space="preserve">Khadija ADAM MOHAMED  </v>
          </cell>
          <cell r="D258" t="str">
            <v>ADMIN</v>
          </cell>
          <cell r="E258" t="str">
            <v>Guest house</v>
          </cell>
          <cell r="F258" t="str">
            <v xml:space="preserve">Cleaner </v>
          </cell>
          <cell r="G258" t="str">
            <v>A</v>
          </cell>
          <cell r="H258">
            <v>207</v>
          </cell>
          <cell r="I258">
            <v>0</v>
          </cell>
          <cell r="J258">
            <v>0</v>
          </cell>
          <cell r="K258">
            <v>0</v>
          </cell>
          <cell r="L258">
            <v>396786.07494000002</v>
          </cell>
          <cell r="M258">
            <v>0</v>
          </cell>
        </row>
        <row r="259">
          <cell r="A259" t="str">
            <v>EF0256</v>
          </cell>
          <cell r="B259" t="str">
            <v>Active</v>
          </cell>
          <cell r="C259" t="str">
            <v xml:space="preserve">Bahja ABDALLA BASHEIR  </v>
          </cell>
          <cell r="D259" t="str">
            <v>ADMIN</v>
          </cell>
          <cell r="E259" t="str">
            <v>Office</v>
          </cell>
          <cell r="F259" t="str">
            <v xml:space="preserve">Cleaner </v>
          </cell>
          <cell r="G259" t="str">
            <v>A</v>
          </cell>
          <cell r="H259">
            <v>207</v>
          </cell>
          <cell r="I259">
            <v>0</v>
          </cell>
          <cell r="J259">
            <v>0</v>
          </cell>
          <cell r="K259">
            <v>0</v>
          </cell>
          <cell r="L259">
            <v>470286.45574</v>
          </cell>
          <cell r="M259">
            <v>0</v>
          </cell>
        </row>
        <row r="260">
          <cell r="A260" t="str">
            <v>EF0257</v>
          </cell>
          <cell r="B260" t="str">
            <v>Stopped</v>
          </cell>
          <cell r="C260" t="str">
            <v xml:space="preserve">Bilal ELNOUR ELHAJ  </v>
          </cell>
          <cell r="D260" t="str">
            <v>LOG</v>
          </cell>
          <cell r="E260" t="str">
            <v>Guest House</v>
          </cell>
          <cell r="F260" t="str">
            <v>Watchman</v>
          </cell>
          <cell r="G260" t="str">
            <v>A</v>
          </cell>
          <cell r="H260">
            <v>208</v>
          </cell>
          <cell r="I260">
            <v>0</v>
          </cell>
          <cell r="J260">
            <v>0</v>
          </cell>
          <cell r="K260">
            <v>0</v>
          </cell>
          <cell r="L260">
            <v>470286.45574</v>
          </cell>
          <cell r="M260">
            <v>0</v>
          </cell>
        </row>
        <row r="261">
          <cell r="A261" t="str">
            <v>EF0258</v>
          </cell>
          <cell r="B261" t="str">
            <v>Stopped</v>
          </cell>
          <cell r="C261" t="str">
            <v xml:space="preserve">Yanis BESHIR MAHMOUD </v>
          </cell>
          <cell r="D261" t="str">
            <v>FA</v>
          </cell>
          <cell r="E261" t="str">
            <v>Field</v>
          </cell>
          <cell r="F261" t="str">
            <v>Local Food Aid Monitor</v>
          </cell>
          <cell r="G261" t="str">
            <v>B</v>
          </cell>
          <cell r="H261">
            <v>207</v>
          </cell>
          <cell r="I261">
            <v>0</v>
          </cell>
          <cell r="J261">
            <v>0</v>
          </cell>
          <cell r="K261">
            <v>0</v>
          </cell>
          <cell r="L261">
            <v>470286.45574</v>
          </cell>
          <cell r="M261">
            <v>0</v>
          </cell>
        </row>
        <row r="262">
          <cell r="A262" t="str">
            <v>EF0259</v>
          </cell>
          <cell r="B262" t="str">
            <v>Stopped</v>
          </cell>
          <cell r="C262" t="str">
            <v xml:space="preserve">Al Nur ABDELRAHMAN SHERIF </v>
          </cell>
          <cell r="D262" t="str">
            <v>FA</v>
          </cell>
          <cell r="E262" t="str">
            <v>Field</v>
          </cell>
          <cell r="F262" t="str">
            <v>Local Food Aid Monitor</v>
          </cell>
          <cell r="G262" t="str">
            <v>B</v>
          </cell>
          <cell r="H262">
            <v>207</v>
          </cell>
          <cell r="I262">
            <v>0</v>
          </cell>
          <cell r="J262">
            <v>25.397260273972599</v>
          </cell>
          <cell r="K262">
            <v>0</v>
          </cell>
          <cell r="L262">
            <v>493647.86945129267</v>
          </cell>
          <cell r="M262">
            <v>0</v>
          </cell>
        </row>
        <row r="263">
          <cell r="A263" t="str">
            <v>EF0260</v>
          </cell>
          <cell r="B263" t="str">
            <v>Stopped</v>
          </cell>
          <cell r="C263" t="str">
            <v xml:space="preserve">Abdelaziz MOHAMED AHMED </v>
          </cell>
          <cell r="D263" t="str">
            <v>FA</v>
          </cell>
          <cell r="E263" t="str">
            <v>Field</v>
          </cell>
          <cell r="F263" t="str">
            <v>Local Food Aid Monitor</v>
          </cell>
          <cell r="G263" t="str">
            <v>B</v>
          </cell>
          <cell r="H263">
            <v>207</v>
          </cell>
          <cell r="I263">
            <v>0</v>
          </cell>
          <cell r="J263">
            <v>0</v>
          </cell>
          <cell r="K263">
            <v>0</v>
          </cell>
          <cell r="L263">
            <v>580536.02859999996</v>
          </cell>
          <cell r="M263">
            <v>0</v>
          </cell>
        </row>
        <row r="264">
          <cell r="A264" t="str">
            <v>EF0261</v>
          </cell>
          <cell r="B264" t="str">
            <v>Active</v>
          </cell>
          <cell r="C264" t="str">
            <v xml:space="preserve">Abdelkader YagouP </v>
          </cell>
          <cell r="D264" t="str">
            <v>FA</v>
          </cell>
          <cell r="E264" t="str">
            <v>Field</v>
          </cell>
          <cell r="F264" t="str">
            <v>Local Food Aid Monitor</v>
          </cell>
          <cell r="G264" t="str">
            <v>B11</v>
          </cell>
          <cell r="H264">
            <v>207</v>
          </cell>
          <cell r="I264">
            <v>0</v>
          </cell>
          <cell r="J264">
            <v>21.397260273972599</v>
          </cell>
          <cell r="K264">
            <v>0</v>
          </cell>
          <cell r="L264">
            <v>609410.55717187456</v>
          </cell>
          <cell r="M264">
            <v>0</v>
          </cell>
        </row>
        <row r="265">
          <cell r="A265" t="str">
            <v>EF0262</v>
          </cell>
          <cell r="B265" t="str">
            <v>Stopped</v>
          </cell>
          <cell r="C265" t="str">
            <v xml:space="preserve">Faisal IBRAHIM ABDULAZIZ </v>
          </cell>
          <cell r="D265" t="str">
            <v>WS</v>
          </cell>
          <cell r="E265" t="str">
            <v>Field</v>
          </cell>
          <cell r="F265" t="str">
            <v>Watsan Tecnician</v>
          </cell>
          <cell r="G265" t="str">
            <v>C</v>
          </cell>
          <cell r="H265">
            <v>207</v>
          </cell>
          <cell r="I265">
            <v>0</v>
          </cell>
          <cell r="J265">
            <v>0</v>
          </cell>
          <cell r="K265">
            <v>0</v>
          </cell>
          <cell r="L265">
            <v>470286.45574</v>
          </cell>
          <cell r="M265">
            <v>0</v>
          </cell>
        </row>
        <row r="266">
          <cell r="A266" t="str">
            <v>EF0263</v>
          </cell>
          <cell r="B266" t="str">
            <v>Active</v>
          </cell>
          <cell r="C266" t="str">
            <v xml:space="preserve">Faisal MOHAMED EISSA </v>
          </cell>
          <cell r="D266" t="str">
            <v>FS</v>
          </cell>
          <cell r="E266" t="str">
            <v>Field</v>
          </cell>
          <cell r="F266" t="str">
            <v>Food security survey</v>
          </cell>
          <cell r="G266" t="str">
            <v>C11</v>
          </cell>
          <cell r="H266">
            <v>207</v>
          </cell>
          <cell r="I266">
            <v>0</v>
          </cell>
          <cell r="J266">
            <v>0</v>
          </cell>
          <cell r="K266">
            <v>16</v>
          </cell>
          <cell r="L266">
            <v>8</v>
          </cell>
          <cell r="M266">
            <v>0</v>
          </cell>
        </row>
        <row r="267">
          <cell r="A267" t="str">
            <v>EF0264</v>
          </cell>
          <cell r="B267" t="str">
            <v>Stopped</v>
          </cell>
          <cell r="C267" t="str">
            <v xml:space="preserve">KhaterAdam Jally </v>
          </cell>
          <cell r="D267" t="str">
            <v>FA</v>
          </cell>
          <cell r="E267" t="str">
            <v>Field</v>
          </cell>
          <cell r="F267" t="str">
            <v>Local Food Aid Monitor</v>
          </cell>
          <cell r="G267" t="str">
            <v>B</v>
          </cell>
          <cell r="H267">
            <v>207</v>
          </cell>
          <cell r="I267">
            <v>0</v>
          </cell>
          <cell r="J267">
            <v>0</v>
          </cell>
          <cell r="K267">
            <v>0</v>
          </cell>
          <cell r="L267">
            <v>580536.02859999996</v>
          </cell>
          <cell r="M267">
            <v>0</v>
          </cell>
        </row>
        <row r="268">
          <cell r="A268" t="str">
            <v>EF0265</v>
          </cell>
          <cell r="B268" t="str">
            <v>Stopped</v>
          </cell>
          <cell r="C268" t="str">
            <v xml:space="preserve">Abdelgassim Mahmoud Abdallah </v>
          </cell>
          <cell r="D268" t="str">
            <v>LOG</v>
          </cell>
          <cell r="E268" t="str">
            <v>Field</v>
          </cell>
          <cell r="F268" t="str">
            <v>Watchman</v>
          </cell>
          <cell r="G268" t="str">
            <v>A</v>
          </cell>
          <cell r="H268">
            <v>208</v>
          </cell>
          <cell r="I268">
            <v>0</v>
          </cell>
          <cell r="J268">
            <v>5.2876712328767113</v>
          </cell>
          <cell r="K268">
            <v>0</v>
          </cell>
          <cell r="L268">
            <v>592335.26867873606</v>
          </cell>
          <cell r="M268">
            <v>0</v>
          </cell>
        </row>
        <row r="269">
          <cell r="A269" t="str">
            <v>EF0266</v>
          </cell>
          <cell r="B269" t="str">
            <v>Stopped</v>
          </cell>
          <cell r="C269" t="str">
            <v xml:space="preserve">Yousif Adam Zakaria </v>
          </cell>
          <cell r="D269" t="str">
            <v>LOG</v>
          </cell>
          <cell r="E269" t="str">
            <v>Office</v>
          </cell>
          <cell r="F269" t="str">
            <v>Driver</v>
          </cell>
          <cell r="G269" t="str">
            <v>C</v>
          </cell>
          <cell r="H269">
            <v>207</v>
          </cell>
          <cell r="I269">
            <v>0</v>
          </cell>
          <cell r="J269">
            <v>0</v>
          </cell>
          <cell r="K269">
            <v>0</v>
          </cell>
          <cell r="L269">
            <v>396786.07494000002</v>
          </cell>
          <cell r="M269">
            <v>0</v>
          </cell>
        </row>
        <row r="270">
          <cell r="A270" t="str">
            <v>EF0267</v>
          </cell>
          <cell r="B270" t="str">
            <v>Active</v>
          </cell>
          <cell r="C270" t="str">
            <v xml:space="preserve">Modather Mohamed Abdalla </v>
          </cell>
          <cell r="D270" t="str">
            <v>LOG</v>
          </cell>
          <cell r="E270" t="str">
            <v>Office</v>
          </cell>
          <cell r="F270" t="str">
            <v>Mechanic Assistan</v>
          </cell>
          <cell r="G270" t="str">
            <v>C1</v>
          </cell>
          <cell r="H270">
            <v>207</v>
          </cell>
          <cell r="I270">
            <v>0</v>
          </cell>
          <cell r="J270">
            <v>0</v>
          </cell>
          <cell r="K270">
            <v>0</v>
          </cell>
          <cell r="L270">
            <v>396786.07494000002</v>
          </cell>
          <cell r="M270">
            <v>0</v>
          </cell>
        </row>
        <row r="271">
          <cell r="A271" t="str">
            <v>EF0268</v>
          </cell>
          <cell r="B271" t="str">
            <v>Stopped</v>
          </cell>
          <cell r="C271" t="str">
            <v xml:space="preserve">Adam Abdulkarim Abdulshafi </v>
          </cell>
          <cell r="D271" t="str">
            <v>NUT</v>
          </cell>
          <cell r="E271" t="str">
            <v>SFC</v>
          </cell>
          <cell r="F271" t="str">
            <v>Watchman</v>
          </cell>
          <cell r="G271" t="str">
            <v>A</v>
          </cell>
          <cell r="H271">
            <v>208</v>
          </cell>
          <cell r="I271">
            <v>0</v>
          </cell>
          <cell r="J271">
            <v>14.06849315068493</v>
          </cell>
          <cell r="K271">
            <v>0</v>
          </cell>
          <cell r="L271">
            <v>416473.55445912096</v>
          </cell>
          <cell r="M271">
            <v>0</v>
          </cell>
        </row>
        <row r="272">
          <cell r="A272" t="str">
            <v>EF0269</v>
          </cell>
          <cell r="B272" t="str">
            <v>Stopped</v>
          </cell>
          <cell r="C272" t="str">
            <v xml:space="preserve">Adam Mohamed Yahya </v>
          </cell>
          <cell r="D272" t="str">
            <v>NUT</v>
          </cell>
          <cell r="E272" t="str">
            <v>SFC</v>
          </cell>
          <cell r="F272" t="str">
            <v>Watchman</v>
          </cell>
          <cell r="G272" t="str">
            <v>A</v>
          </cell>
          <cell r="H272">
            <v>208</v>
          </cell>
          <cell r="I272">
            <v>0</v>
          </cell>
          <cell r="J272">
            <v>30.342465753424655</v>
          </cell>
          <cell r="K272">
            <v>0</v>
          </cell>
          <cell r="L272">
            <v>416473.55445912096</v>
          </cell>
          <cell r="M272">
            <v>0</v>
          </cell>
        </row>
        <row r="273">
          <cell r="A273" t="str">
            <v>EF0270</v>
          </cell>
          <cell r="B273" t="str">
            <v>Active</v>
          </cell>
          <cell r="C273" t="str">
            <v xml:space="preserve">Ahmed Suleiman Ahmed </v>
          </cell>
          <cell r="D273" t="str">
            <v>LOG</v>
          </cell>
          <cell r="E273" t="str">
            <v>Guest House</v>
          </cell>
          <cell r="F273" t="str">
            <v>Watchman</v>
          </cell>
          <cell r="G273" t="str">
            <v>A11</v>
          </cell>
          <cell r="H273">
            <v>208</v>
          </cell>
          <cell r="I273">
            <v>0</v>
          </cell>
          <cell r="J273">
            <v>30.342465753424655</v>
          </cell>
          <cell r="K273">
            <v>0</v>
          </cell>
          <cell r="L273">
            <v>416473.55445912096</v>
          </cell>
          <cell r="M273">
            <v>0</v>
          </cell>
        </row>
        <row r="274">
          <cell r="A274" t="str">
            <v>EF0271</v>
          </cell>
          <cell r="B274" t="str">
            <v>Active</v>
          </cell>
          <cell r="C274" t="str">
            <v xml:space="preserve">Babiker Ibrahim Mohamed </v>
          </cell>
          <cell r="D274" t="str">
            <v>LOG</v>
          </cell>
          <cell r="E274" t="str">
            <v>Guest House</v>
          </cell>
          <cell r="F274" t="str">
            <v>Watchman</v>
          </cell>
          <cell r="G274" t="str">
            <v>A11</v>
          </cell>
          <cell r="H274">
            <v>208</v>
          </cell>
          <cell r="I274">
            <v>0</v>
          </cell>
          <cell r="J274">
            <v>0</v>
          </cell>
          <cell r="K274">
            <v>0</v>
          </cell>
          <cell r="L274">
            <v>580536.02859999996</v>
          </cell>
          <cell r="M274">
            <v>0</v>
          </cell>
        </row>
        <row r="275">
          <cell r="A275" t="str">
            <v>EF0272</v>
          </cell>
          <cell r="B275" t="str">
            <v>Active</v>
          </cell>
          <cell r="C275" t="str">
            <v xml:space="preserve">Mohamed Ahmed Dawalbeit </v>
          </cell>
          <cell r="D275" t="str">
            <v>LOG</v>
          </cell>
          <cell r="E275" t="str">
            <v>Office</v>
          </cell>
          <cell r="F275" t="str">
            <v>Watchman</v>
          </cell>
          <cell r="G275" t="str">
            <v>A11</v>
          </cell>
          <cell r="H275">
            <v>208</v>
          </cell>
          <cell r="I275">
            <v>0</v>
          </cell>
          <cell r="J275">
            <v>0</v>
          </cell>
          <cell r="K275">
            <v>0</v>
          </cell>
          <cell r="L275">
            <v>580536.02859999996</v>
          </cell>
          <cell r="M275">
            <v>0</v>
          </cell>
        </row>
        <row r="276">
          <cell r="A276" t="str">
            <v>EF0273</v>
          </cell>
          <cell r="B276" t="str">
            <v>Stopped</v>
          </cell>
          <cell r="C276" t="str">
            <v xml:space="preserve">Alameldeen Ahmed Yousif Adam </v>
          </cell>
          <cell r="D276" t="str">
            <v>WS</v>
          </cell>
          <cell r="E276" t="str">
            <v>Field</v>
          </cell>
          <cell r="F276" t="str">
            <v>Geophisical operator</v>
          </cell>
          <cell r="G276" t="str">
            <v>C</v>
          </cell>
          <cell r="H276">
            <v>207</v>
          </cell>
          <cell r="I276">
            <v>0</v>
          </cell>
          <cell r="J276">
            <v>0</v>
          </cell>
          <cell r="K276">
            <v>0</v>
          </cell>
          <cell r="L276">
            <v>848286.0736</v>
          </cell>
          <cell r="M276">
            <v>0</v>
          </cell>
        </row>
        <row r="277">
          <cell r="A277" t="str">
            <v>EF0274</v>
          </cell>
          <cell r="B277" t="str">
            <v>Stopped</v>
          </cell>
          <cell r="C277" t="str">
            <v xml:space="preserve">Hamid Mussa Suleiman </v>
          </cell>
          <cell r="D277" t="str">
            <v>WS</v>
          </cell>
          <cell r="E277" t="str">
            <v>Field</v>
          </cell>
          <cell r="F277" t="str">
            <v>Geophisical operator</v>
          </cell>
          <cell r="G277" t="str">
            <v>C</v>
          </cell>
          <cell r="H277">
            <v>207</v>
          </cell>
          <cell r="I277">
            <v>0</v>
          </cell>
          <cell r="J277">
            <v>0</v>
          </cell>
          <cell r="K277">
            <v>0</v>
          </cell>
          <cell r="L277">
            <v>706535.77600000007</v>
          </cell>
          <cell r="M277">
            <v>0</v>
          </cell>
        </row>
        <row r="278">
          <cell r="A278" t="str">
            <v>EF0275</v>
          </cell>
          <cell r="B278" t="str">
            <v>Stopped</v>
          </cell>
          <cell r="C278" t="str">
            <v xml:space="preserve">Jaafer Mohamed Ahmed </v>
          </cell>
          <cell r="D278" t="str">
            <v>WS</v>
          </cell>
          <cell r="E278" t="str">
            <v>Field</v>
          </cell>
          <cell r="F278" t="str">
            <v>Geophisical supervisor</v>
          </cell>
          <cell r="G278" t="str">
            <v>E</v>
          </cell>
          <cell r="H278">
            <v>207</v>
          </cell>
          <cell r="I278">
            <v>0</v>
          </cell>
          <cell r="J278">
            <v>0</v>
          </cell>
          <cell r="K278">
            <v>0</v>
          </cell>
          <cell r="L278">
            <v>580536.02859999996</v>
          </cell>
          <cell r="M278">
            <v>0</v>
          </cell>
        </row>
        <row r="279">
          <cell r="A279" t="str">
            <v>EF0276</v>
          </cell>
          <cell r="B279" t="str">
            <v>Stopped</v>
          </cell>
          <cell r="C279" t="str">
            <v xml:space="preserve">Ossam eldien Abdalla Ismail </v>
          </cell>
          <cell r="D279" t="str">
            <v>WS</v>
          </cell>
          <cell r="E279" t="str">
            <v>Field</v>
          </cell>
          <cell r="F279" t="str">
            <v>Drilling assistant</v>
          </cell>
          <cell r="G279" t="str">
            <v>D</v>
          </cell>
          <cell r="H279">
            <v>207</v>
          </cell>
          <cell r="I279">
            <v>0</v>
          </cell>
          <cell r="J279">
            <v>0</v>
          </cell>
          <cell r="K279">
            <v>0</v>
          </cell>
          <cell r="L279">
            <v>706535.77600000007</v>
          </cell>
          <cell r="M279">
            <v>0</v>
          </cell>
        </row>
        <row r="280">
          <cell r="A280" t="str">
            <v>EF0277</v>
          </cell>
          <cell r="B280" t="str">
            <v>Stopped</v>
          </cell>
          <cell r="C280" t="str">
            <v xml:space="preserve">Nagat Adam Mohamed </v>
          </cell>
          <cell r="D280" t="str">
            <v>FS</v>
          </cell>
          <cell r="E280" t="str">
            <v>Field</v>
          </cell>
          <cell r="F280" t="str">
            <v xml:space="preserve">Food security monitor </v>
          </cell>
          <cell r="G280" t="str">
            <v>C</v>
          </cell>
          <cell r="H280">
            <v>207</v>
          </cell>
          <cell r="I280">
            <v>0</v>
          </cell>
          <cell r="J280">
            <v>0</v>
          </cell>
          <cell r="K280">
            <v>0</v>
          </cell>
          <cell r="L280">
            <v>706535.77600000007</v>
          </cell>
          <cell r="M280">
            <v>0</v>
          </cell>
        </row>
        <row r="281">
          <cell r="A281" t="str">
            <v>EF0278</v>
          </cell>
          <cell r="B281" t="str">
            <v>Stopped</v>
          </cell>
          <cell r="C281" t="str">
            <v xml:space="preserve">Azarg Dawood Hamid </v>
          </cell>
          <cell r="D281" t="str">
            <v>LOG</v>
          </cell>
          <cell r="E281" t="str">
            <v>Office</v>
          </cell>
          <cell r="F281" t="str">
            <v xml:space="preserve">Radio operator </v>
          </cell>
          <cell r="G281" t="str">
            <v>D</v>
          </cell>
          <cell r="H281">
            <v>208</v>
          </cell>
          <cell r="I281">
            <v>0</v>
          </cell>
          <cell r="J281">
            <v>18.17808219178082</v>
          </cell>
          <cell r="K281">
            <v>0</v>
          </cell>
          <cell r="L281">
            <v>470286.45574</v>
          </cell>
          <cell r="M281">
            <v>0</v>
          </cell>
        </row>
        <row r="282">
          <cell r="A282" t="str">
            <v>EF0279</v>
          </cell>
          <cell r="B282" t="str">
            <v>Stopped</v>
          </cell>
          <cell r="C282" t="str">
            <v xml:space="preserve">Anwar Elamin Ahmed </v>
          </cell>
          <cell r="D282" t="str">
            <v>LOG</v>
          </cell>
          <cell r="E282" t="str">
            <v>Office</v>
          </cell>
          <cell r="F282" t="str">
            <v xml:space="preserve">Radio operator </v>
          </cell>
          <cell r="G282" t="str">
            <v>D</v>
          </cell>
          <cell r="H282">
            <v>208</v>
          </cell>
          <cell r="I282">
            <v>0</v>
          </cell>
          <cell r="J282">
            <v>20.06849315068493</v>
          </cell>
          <cell r="K282">
            <v>0</v>
          </cell>
          <cell r="L282">
            <v>848286.0736</v>
          </cell>
          <cell r="M282">
            <v>0</v>
          </cell>
        </row>
        <row r="283">
          <cell r="A283" t="str">
            <v>EF0280</v>
          </cell>
          <cell r="B283" t="str">
            <v>Active</v>
          </cell>
          <cell r="C283" t="str">
            <v xml:space="preserve">Aisha Adam Ahmed Mohamed </v>
          </cell>
          <cell r="D283" t="str">
            <v>LOG</v>
          </cell>
          <cell r="E283" t="str">
            <v>Field</v>
          </cell>
          <cell r="F283" t="str">
            <v>Cook/Cleaner</v>
          </cell>
          <cell r="G283" t="str">
            <v>B</v>
          </cell>
          <cell r="H283">
            <v>207</v>
          </cell>
          <cell r="I283">
            <v>0</v>
          </cell>
          <cell r="J283">
            <v>0</v>
          </cell>
          <cell r="K283">
            <v>0</v>
          </cell>
          <cell r="L283">
            <v>848286.0736</v>
          </cell>
          <cell r="M283">
            <v>0</v>
          </cell>
        </row>
        <row r="284">
          <cell r="A284" t="str">
            <v>EF0281</v>
          </cell>
          <cell r="B284" t="str">
            <v>Active</v>
          </cell>
          <cell r="C284" t="str">
            <v xml:space="preserve">Hamed Mohamed Hamed </v>
          </cell>
          <cell r="D284" t="str">
            <v>LOG</v>
          </cell>
          <cell r="E284" t="str">
            <v>Office</v>
          </cell>
          <cell r="F284" t="str">
            <v>LOG/Assistant -Daraslaam</v>
          </cell>
          <cell r="G284" t="str">
            <v>E</v>
          </cell>
          <cell r="H284">
            <v>207</v>
          </cell>
          <cell r="I284">
            <v>0</v>
          </cell>
          <cell r="J284">
            <v>0</v>
          </cell>
          <cell r="K284">
            <v>0</v>
          </cell>
          <cell r="L284">
            <v>706535.77600000007</v>
          </cell>
          <cell r="M284">
            <v>0</v>
          </cell>
        </row>
        <row r="285">
          <cell r="A285" t="str">
            <v>EF0282</v>
          </cell>
          <cell r="B285" t="str">
            <v>Stopped</v>
          </cell>
          <cell r="C285" t="str">
            <v xml:space="preserve">Habadeen Sidig Basher </v>
          </cell>
          <cell r="D285" t="str">
            <v>WS</v>
          </cell>
          <cell r="E285" t="str">
            <v>Field</v>
          </cell>
          <cell r="F285" t="str">
            <v xml:space="preserve">Technical Supervisor </v>
          </cell>
          <cell r="G285" t="str">
            <v>E</v>
          </cell>
          <cell r="H285">
            <v>207</v>
          </cell>
          <cell r="I285">
            <v>0</v>
          </cell>
          <cell r="J285">
            <v>0</v>
          </cell>
          <cell r="K285">
            <v>0</v>
          </cell>
          <cell r="L285">
            <v>706535.77600000007</v>
          </cell>
          <cell r="M285">
            <v>0</v>
          </cell>
        </row>
        <row r="286">
          <cell r="A286" t="str">
            <v>EF0283</v>
          </cell>
          <cell r="B286" t="str">
            <v>Stopped</v>
          </cell>
          <cell r="C286" t="str">
            <v xml:space="preserve">Taha Osman Nasor </v>
          </cell>
          <cell r="D286" t="str">
            <v>WS</v>
          </cell>
          <cell r="E286" t="str">
            <v>Field</v>
          </cell>
          <cell r="F286" t="str">
            <v>Drilling Assistant</v>
          </cell>
          <cell r="G286" t="str">
            <v>D</v>
          </cell>
          <cell r="H286">
            <v>207</v>
          </cell>
          <cell r="I286">
            <v>0</v>
          </cell>
          <cell r="J286">
            <v>0</v>
          </cell>
          <cell r="K286">
            <v>0</v>
          </cell>
          <cell r="L286">
            <v>580536.02859999996</v>
          </cell>
          <cell r="M286">
            <v>0</v>
          </cell>
        </row>
        <row r="287">
          <cell r="A287" t="str">
            <v>EF0284</v>
          </cell>
          <cell r="B287" t="str">
            <v>Stopped</v>
          </cell>
          <cell r="C287" t="str">
            <v xml:space="preserve">Elsadig Arja Abdurahman </v>
          </cell>
          <cell r="D287" t="str">
            <v>WS</v>
          </cell>
          <cell r="E287" t="str">
            <v>Field</v>
          </cell>
          <cell r="F287" t="str">
            <v>Drilling Assistant</v>
          </cell>
          <cell r="G287" t="str">
            <v>D</v>
          </cell>
          <cell r="H287">
            <v>207</v>
          </cell>
          <cell r="I287">
            <v>0</v>
          </cell>
          <cell r="J287">
            <v>13.06849315068493</v>
          </cell>
          <cell r="K287">
            <v>0</v>
          </cell>
          <cell r="L287">
            <v>706535.77600000007</v>
          </cell>
          <cell r="M287">
            <v>0</v>
          </cell>
        </row>
        <row r="288">
          <cell r="A288" t="str">
            <v>EF0285</v>
          </cell>
          <cell r="B288" t="str">
            <v>Stopped</v>
          </cell>
          <cell r="C288" t="str">
            <v xml:space="preserve">Hamed Zakaria Basi </v>
          </cell>
          <cell r="D288" t="str">
            <v>FA</v>
          </cell>
          <cell r="E288" t="str">
            <v>Field</v>
          </cell>
          <cell r="F288" t="str">
            <v>Food Aid Monitor</v>
          </cell>
          <cell r="G288" t="str">
            <v>C</v>
          </cell>
          <cell r="H288">
            <v>207</v>
          </cell>
          <cell r="I288">
            <v>0</v>
          </cell>
          <cell r="J288">
            <v>16.06849315068493</v>
          </cell>
          <cell r="K288">
            <v>0</v>
          </cell>
          <cell r="L288">
            <v>1025128.70208</v>
          </cell>
          <cell r="M288">
            <v>0</v>
          </cell>
        </row>
        <row r="289">
          <cell r="A289" t="str">
            <v>EF0286</v>
          </cell>
          <cell r="B289" t="str">
            <v>Active</v>
          </cell>
          <cell r="C289" t="str">
            <v xml:space="preserve">Mahadia Adam Ibrahim </v>
          </cell>
          <cell r="D289" t="str">
            <v>NUT</v>
          </cell>
          <cell r="E289" t="str">
            <v>OTP</v>
          </cell>
          <cell r="F289" t="str">
            <v>OTP Team Leader</v>
          </cell>
          <cell r="G289" t="str">
            <v>D</v>
          </cell>
          <cell r="H289">
            <v>207</v>
          </cell>
          <cell r="I289">
            <v>0</v>
          </cell>
          <cell r="J289">
            <v>20.06849315068493</v>
          </cell>
          <cell r="K289">
            <v>0</v>
          </cell>
          <cell r="L289">
            <v>1723960.496</v>
          </cell>
          <cell r="M289">
            <v>0</v>
          </cell>
        </row>
        <row r="290">
          <cell r="A290" t="str">
            <v>EF0287</v>
          </cell>
          <cell r="B290" t="str">
            <v>Active</v>
          </cell>
          <cell r="C290" t="str">
            <v xml:space="preserve">Eltigani Fadul Mustafa </v>
          </cell>
          <cell r="D290" t="str">
            <v>ADMIN</v>
          </cell>
          <cell r="E290" t="str">
            <v>Office</v>
          </cell>
          <cell r="F290" t="str">
            <v>Accountant</v>
          </cell>
          <cell r="G290" t="str">
            <v>F</v>
          </cell>
          <cell r="H290">
            <v>207</v>
          </cell>
          <cell r="I290">
            <v>0</v>
          </cell>
          <cell r="J290">
            <v>0</v>
          </cell>
          <cell r="K290">
            <v>0</v>
          </cell>
          <cell r="L290">
            <v>580536.02859999996</v>
          </cell>
          <cell r="M290">
            <v>0</v>
          </cell>
        </row>
        <row r="291">
          <cell r="A291" t="str">
            <v>EF0288</v>
          </cell>
          <cell r="B291" t="str">
            <v>Active</v>
          </cell>
          <cell r="C291" t="str">
            <v xml:space="preserve">Abdelhameed Eltigani Suliman </v>
          </cell>
          <cell r="D291" t="str">
            <v>NUT</v>
          </cell>
          <cell r="E291" t="str">
            <v>TFC</v>
          </cell>
          <cell r="F291" t="str">
            <v xml:space="preserve">Medical Supervisor </v>
          </cell>
          <cell r="G291" t="str">
            <v>H</v>
          </cell>
          <cell r="H291">
            <v>207</v>
          </cell>
          <cell r="I291">
            <v>8</v>
          </cell>
          <cell r="J291">
            <v>12.06849315068493</v>
          </cell>
          <cell r="K291">
            <v>0</v>
          </cell>
          <cell r="L291">
            <v>396786.07494000002</v>
          </cell>
          <cell r="M291">
            <v>0</v>
          </cell>
        </row>
        <row r="292">
          <cell r="A292" t="str">
            <v>EF0289</v>
          </cell>
          <cell r="B292" t="str">
            <v>Stopped</v>
          </cell>
          <cell r="C292" t="str">
            <v xml:space="preserve">Hisham Eldeen Abdol Malik Babikir </v>
          </cell>
          <cell r="D292" t="str">
            <v>LOG</v>
          </cell>
          <cell r="E292" t="str">
            <v>Office</v>
          </cell>
          <cell r="F292" t="str">
            <v>Driver</v>
          </cell>
          <cell r="G292" t="str">
            <v>C</v>
          </cell>
          <cell r="H292">
            <v>207</v>
          </cell>
          <cell r="I292">
            <v>0</v>
          </cell>
          <cell r="J292">
            <v>19.931506849315067</v>
          </cell>
          <cell r="K292">
            <v>0</v>
          </cell>
          <cell r="L292">
            <v>706535.77600000007</v>
          </cell>
          <cell r="M292">
            <v>0</v>
          </cell>
        </row>
        <row r="293">
          <cell r="A293" t="str">
            <v>EF0290</v>
          </cell>
          <cell r="B293" t="str">
            <v>Active</v>
          </cell>
          <cell r="C293" t="str">
            <v xml:space="preserve">Mariam Abaker Yahya </v>
          </cell>
          <cell r="D293" t="str">
            <v>NUT</v>
          </cell>
          <cell r="E293" t="str">
            <v>TFC</v>
          </cell>
          <cell r="F293" t="str">
            <v>Cleaner</v>
          </cell>
          <cell r="G293" t="str">
            <v>A</v>
          </cell>
          <cell r="H293">
            <v>207</v>
          </cell>
          <cell r="I293">
            <v>0</v>
          </cell>
          <cell r="J293">
            <v>0</v>
          </cell>
          <cell r="K293">
            <v>9</v>
          </cell>
          <cell r="L293">
            <v>1253160.1081600001</v>
          </cell>
          <cell r="M293">
            <v>0</v>
          </cell>
        </row>
        <row r="294">
          <cell r="A294" t="str">
            <v>EF0291</v>
          </cell>
          <cell r="B294" t="str">
            <v>Active</v>
          </cell>
          <cell r="C294" t="str">
            <v xml:space="preserve">Anwar Elamin Ahmed </v>
          </cell>
          <cell r="D294" t="str">
            <v>LOG</v>
          </cell>
          <cell r="E294" t="str">
            <v>Office</v>
          </cell>
          <cell r="F294" t="str">
            <v xml:space="preserve">Radio operator </v>
          </cell>
          <cell r="G294" t="str">
            <v>D</v>
          </cell>
          <cell r="H294">
            <v>208</v>
          </cell>
          <cell r="I294">
            <v>0</v>
          </cell>
          <cell r="J294">
            <v>20.06849315068493</v>
          </cell>
          <cell r="K294">
            <v>0</v>
          </cell>
          <cell r="L294">
            <v>470286.45574</v>
          </cell>
          <cell r="M294">
            <v>0</v>
          </cell>
        </row>
        <row r="295">
          <cell r="A295" t="str">
            <v>EF0292</v>
          </cell>
          <cell r="B295" t="str">
            <v>Stopped</v>
          </cell>
          <cell r="C295" t="str">
            <v xml:space="preserve">James Gordon Bulli </v>
          </cell>
          <cell r="D295" t="str">
            <v>LOG</v>
          </cell>
          <cell r="E295" t="str">
            <v>Office</v>
          </cell>
          <cell r="F295" t="str">
            <v>Logistician Assistant</v>
          </cell>
          <cell r="G295" t="str">
            <v>G</v>
          </cell>
          <cell r="H295">
            <v>207</v>
          </cell>
          <cell r="I295">
            <v>0</v>
          </cell>
          <cell r="J295">
            <v>0</v>
          </cell>
          <cell r="K295">
            <v>0</v>
          </cell>
          <cell r="L295">
            <v>580536.02859999996</v>
          </cell>
          <cell r="M295">
            <v>0</v>
          </cell>
        </row>
        <row r="296">
          <cell r="A296" t="str">
            <v>EF0293</v>
          </cell>
          <cell r="B296" t="str">
            <v>Active</v>
          </cell>
          <cell r="C296" t="str">
            <v xml:space="preserve">Adam Younis Ishag </v>
          </cell>
          <cell r="D296" t="str">
            <v>NUT</v>
          </cell>
          <cell r="E296" t="str">
            <v>OTP</v>
          </cell>
          <cell r="F296" t="str">
            <v xml:space="preserve">Measurer </v>
          </cell>
          <cell r="G296" t="str">
            <v>B</v>
          </cell>
          <cell r="H296">
            <v>208</v>
          </cell>
          <cell r="I296">
            <v>0</v>
          </cell>
          <cell r="J296">
            <v>18.013698630136986</v>
          </cell>
          <cell r="K296">
            <v>0</v>
          </cell>
          <cell r="L296">
            <v>396786.07494000002</v>
          </cell>
          <cell r="M296">
            <v>0</v>
          </cell>
        </row>
        <row r="297">
          <cell r="A297" t="str">
            <v>EF0294</v>
          </cell>
          <cell r="B297" t="str">
            <v>Stopped</v>
          </cell>
          <cell r="C297" t="str">
            <v xml:space="preserve">Rehab Ibrahim Saleh </v>
          </cell>
          <cell r="D297" t="str">
            <v>FS</v>
          </cell>
          <cell r="E297" t="str">
            <v>Field</v>
          </cell>
          <cell r="F297" t="str">
            <v>Data Entry Manager</v>
          </cell>
          <cell r="G297" t="str">
            <v>C</v>
          </cell>
          <cell r="H297">
            <v>207</v>
          </cell>
          <cell r="I297">
            <v>0</v>
          </cell>
          <cell r="J297">
            <v>14.013698630136986</v>
          </cell>
          <cell r="K297">
            <v>0</v>
          </cell>
          <cell r="L297">
            <v>396786.07494000002</v>
          </cell>
          <cell r="M297">
            <v>0</v>
          </cell>
        </row>
        <row r="298">
          <cell r="A298" t="str">
            <v>EF0295</v>
          </cell>
          <cell r="B298" t="str">
            <v>Active</v>
          </cell>
          <cell r="C298" t="str">
            <v xml:space="preserve">Abdalla Mohamed Gumma </v>
          </cell>
          <cell r="D298" t="str">
            <v>LOG</v>
          </cell>
          <cell r="E298" t="str">
            <v>Office</v>
          </cell>
          <cell r="F298" t="str">
            <v>Watchman</v>
          </cell>
          <cell r="G298" t="str">
            <v>A</v>
          </cell>
          <cell r="H298">
            <v>208</v>
          </cell>
          <cell r="I298">
            <v>0</v>
          </cell>
          <cell r="J298">
            <v>0</v>
          </cell>
          <cell r="K298">
            <v>0</v>
          </cell>
          <cell r="L298">
            <v>396786.07494000002</v>
          </cell>
          <cell r="M298">
            <v>0</v>
          </cell>
        </row>
        <row r="299">
          <cell r="A299" t="str">
            <v>EF0296</v>
          </cell>
          <cell r="B299" t="str">
            <v>Active</v>
          </cell>
          <cell r="C299" t="str">
            <v xml:space="preserve">Abubaker Adam Ahmed </v>
          </cell>
          <cell r="D299" t="str">
            <v>LOG</v>
          </cell>
          <cell r="E299" t="str">
            <v>Office</v>
          </cell>
          <cell r="F299" t="str">
            <v>Watchman</v>
          </cell>
          <cell r="G299" t="str">
            <v>A</v>
          </cell>
          <cell r="H299">
            <v>208</v>
          </cell>
          <cell r="I299">
            <v>0</v>
          </cell>
          <cell r="J299">
            <v>0</v>
          </cell>
          <cell r="K299">
            <v>0</v>
          </cell>
          <cell r="L299">
            <v>396786.07494000002</v>
          </cell>
          <cell r="M299">
            <v>0</v>
          </cell>
        </row>
        <row r="300">
          <cell r="A300" t="str">
            <v>EF0297</v>
          </cell>
          <cell r="B300" t="str">
            <v>Stopped</v>
          </cell>
          <cell r="C300" t="str">
            <v xml:space="preserve">Haviz Ahmed Elbalowla  </v>
          </cell>
          <cell r="D300" t="str">
            <v>LOG</v>
          </cell>
          <cell r="E300" t="str">
            <v>Office</v>
          </cell>
          <cell r="F300" t="str">
            <v>Watchman</v>
          </cell>
          <cell r="G300" t="str">
            <v>A</v>
          </cell>
          <cell r="H300">
            <v>208</v>
          </cell>
          <cell r="I300">
            <v>0</v>
          </cell>
          <cell r="J300">
            <v>18.013698630136986</v>
          </cell>
          <cell r="K300">
            <v>0</v>
          </cell>
          <cell r="L300">
            <v>396786.07494000002</v>
          </cell>
          <cell r="M300">
            <v>0</v>
          </cell>
        </row>
        <row r="301">
          <cell r="A301" t="str">
            <v>EF0298</v>
          </cell>
          <cell r="B301" t="str">
            <v>Stopped</v>
          </cell>
          <cell r="C301" t="str">
            <v xml:space="preserve">Ismail Ahmed Osman  </v>
          </cell>
          <cell r="D301" t="str">
            <v>LOG</v>
          </cell>
          <cell r="E301" t="str">
            <v>Office</v>
          </cell>
          <cell r="F301" t="str">
            <v>Watchman</v>
          </cell>
          <cell r="G301" t="str">
            <v>A</v>
          </cell>
          <cell r="H301">
            <v>208</v>
          </cell>
          <cell r="I301">
            <v>0</v>
          </cell>
          <cell r="J301">
            <v>18.013698630136986</v>
          </cell>
          <cell r="K301">
            <v>0</v>
          </cell>
          <cell r="L301">
            <v>396786.07494000002</v>
          </cell>
          <cell r="M301">
            <v>0</v>
          </cell>
        </row>
        <row r="302">
          <cell r="A302" t="str">
            <v>EF0299</v>
          </cell>
          <cell r="B302" t="str">
            <v>Active</v>
          </cell>
          <cell r="C302" t="str">
            <v xml:space="preserve">Yassir Eissa Elsamani </v>
          </cell>
          <cell r="D302" t="str">
            <v>LOG</v>
          </cell>
          <cell r="E302" t="str">
            <v>Guest House</v>
          </cell>
          <cell r="F302" t="str">
            <v>Watchman</v>
          </cell>
          <cell r="G302" t="str">
            <v>A</v>
          </cell>
          <cell r="H302">
            <v>208</v>
          </cell>
          <cell r="I302">
            <v>0</v>
          </cell>
          <cell r="J302">
            <v>0</v>
          </cell>
          <cell r="K302">
            <v>0</v>
          </cell>
          <cell r="L302">
            <v>396786.07494000002</v>
          </cell>
          <cell r="M302">
            <v>0</v>
          </cell>
        </row>
        <row r="303">
          <cell r="A303" t="str">
            <v>EF0300</v>
          </cell>
          <cell r="B303" t="str">
            <v>Active</v>
          </cell>
          <cell r="C303" t="str">
            <v xml:space="preserve">Abdulgadir Yagoub Kheir Alla </v>
          </cell>
          <cell r="D303" t="str">
            <v>NUT</v>
          </cell>
          <cell r="E303" t="str">
            <v>TFC</v>
          </cell>
          <cell r="F303" t="str">
            <v>Watchman</v>
          </cell>
          <cell r="G303" t="str">
            <v>A</v>
          </cell>
          <cell r="H303">
            <v>208</v>
          </cell>
          <cell r="I303">
            <v>0</v>
          </cell>
          <cell r="J303">
            <v>0</v>
          </cell>
          <cell r="K303">
            <v>0</v>
          </cell>
          <cell r="L303">
            <v>396786.07494000002</v>
          </cell>
          <cell r="M303">
            <v>0</v>
          </cell>
        </row>
        <row r="304">
          <cell r="A304" t="str">
            <v>EF0301</v>
          </cell>
          <cell r="B304" t="str">
            <v>Stopped</v>
          </cell>
          <cell r="C304" t="str">
            <v xml:space="preserve">Ishag  Gamar eldeen Abdalla </v>
          </cell>
          <cell r="D304" t="str">
            <v>LOG</v>
          </cell>
          <cell r="E304" t="str">
            <v>Office</v>
          </cell>
          <cell r="F304" t="str">
            <v>Watchman</v>
          </cell>
          <cell r="G304" t="str">
            <v>A</v>
          </cell>
          <cell r="H304">
            <v>208</v>
          </cell>
          <cell r="I304">
            <v>0</v>
          </cell>
          <cell r="J304">
            <v>0</v>
          </cell>
          <cell r="K304">
            <v>0</v>
          </cell>
          <cell r="L304">
            <v>396786.07494000002</v>
          </cell>
          <cell r="M304">
            <v>0</v>
          </cell>
        </row>
        <row r="305">
          <cell r="A305" t="str">
            <v>EF0302</v>
          </cell>
          <cell r="B305" t="str">
            <v>Stopped</v>
          </cell>
          <cell r="C305" t="str">
            <v xml:space="preserve">Ahmed Ibrahim Ahmed </v>
          </cell>
          <cell r="D305" t="str">
            <v>LOG</v>
          </cell>
          <cell r="E305" t="str">
            <v>Office</v>
          </cell>
          <cell r="F305" t="str">
            <v>Watchman</v>
          </cell>
          <cell r="G305" t="str">
            <v>A</v>
          </cell>
          <cell r="H305">
            <v>208</v>
          </cell>
          <cell r="I305">
            <v>0</v>
          </cell>
          <cell r="J305">
            <v>18.013698630136986</v>
          </cell>
          <cell r="K305">
            <v>0</v>
          </cell>
          <cell r="L305">
            <v>396786.07494000002</v>
          </cell>
          <cell r="M305">
            <v>0</v>
          </cell>
        </row>
        <row r="306">
          <cell r="A306" t="str">
            <v>EF0303</v>
          </cell>
          <cell r="B306" t="str">
            <v>Stopped</v>
          </cell>
          <cell r="C306" t="str">
            <v xml:space="preserve">Yahya Abdalla Yagoub </v>
          </cell>
          <cell r="D306" t="str">
            <v>LOG</v>
          </cell>
          <cell r="E306" t="str">
            <v>Guest House</v>
          </cell>
          <cell r="F306" t="str">
            <v>Watchman</v>
          </cell>
          <cell r="G306" t="str">
            <v>A</v>
          </cell>
          <cell r="H306">
            <v>208</v>
          </cell>
          <cell r="I306">
            <v>0</v>
          </cell>
          <cell r="J306">
            <v>18.013698630136986</v>
          </cell>
          <cell r="K306">
            <v>0</v>
          </cell>
          <cell r="L306">
            <v>396786.07494000002</v>
          </cell>
          <cell r="M306">
            <v>0</v>
          </cell>
        </row>
        <row r="307">
          <cell r="A307" t="str">
            <v>EF0304</v>
          </cell>
          <cell r="B307" t="str">
            <v>Active</v>
          </cell>
          <cell r="C307" t="str">
            <v xml:space="preserve">Hassan Adam Ibrahim </v>
          </cell>
          <cell r="D307" t="str">
            <v>LOG</v>
          </cell>
          <cell r="E307" t="str">
            <v>Guest house</v>
          </cell>
          <cell r="F307" t="str">
            <v>Watchman</v>
          </cell>
          <cell r="G307" t="str">
            <v>A</v>
          </cell>
          <cell r="H307">
            <v>208</v>
          </cell>
          <cell r="I307">
            <v>0</v>
          </cell>
          <cell r="J307">
            <v>0</v>
          </cell>
          <cell r="K307">
            <v>0</v>
          </cell>
          <cell r="L307">
            <v>706535.77600000007</v>
          </cell>
          <cell r="M307">
            <v>0</v>
          </cell>
        </row>
        <row r="308">
          <cell r="A308" t="str">
            <v>EF0305</v>
          </cell>
          <cell r="B308" t="str">
            <v>Active</v>
          </cell>
          <cell r="C308" t="str">
            <v xml:space="preserve">Abdalla Mohamed Ahmed Elsafi </v>
          </cell>
          <cell r="D308" t="str">
            <v>LOG</v>
          </cell>
          <cell r="E308" t="str">
            <v>Guest House</v>
          </cell>
          <cell r="F308" t="str">
            <v>Watchman</v>
          </cell>
          <cell r="G308" t="str">
            <v>A</v>
          </cell>
          <cell r="H308">
            <v>208</v>
          </cell>
          <cell r="I308">
            <v>0</v>
          </cell>
          <cell r="J308">
            <v>18.013698630136986</v>
          </cell>
          <cell r="K308">
            <v>0</v>
          </cell>
          <cell r="L308">
            <v>706535.77600000007</v>
          </cell>
          <cell r="M308">
            <v>0</v>
          </cell>
        </row>
        <row r="309">
          <cell r="A309" t="str">
            <v>EF0306</v>
          </cell>
          <cell r="B309" t="str">
            <v>Stopped</v>
          </cell>
          <cell r="C309" t="str">
            <v xml:space="preserve">Samah Mansour Elyas </v>
          </cell>
          <cell r="D309" t="str">
            <v>WS</v>
          </cell>
          <cell r="E309" t="str">
            <v>Field</v>
          </cell>
          <cell r="F309" t="str">
            <v>Community Animator</v>
          </cell>
          <cell r="G309" t="str">
            <v>D</v>
          </cell>
          <cell r="H309">
            <v>207</v>
          </cell>
          <cell r="I309">
            <v>0</v>
          </cell>
          <cell r="J309">
            <v>15.95890410958904</v>
          </cell>
          <cell r="K309">
            <v>0</v>
          </cell>
          <cell r="L309">
            <v>580536.02859999996</v>
          </cell>
          <cell r="M309">
            <v>0</v>
          </cell>
        </row>
        <row r="310">
          <cell r="A310" t="str">
            <v>EF0307</v>
          </cell>
          <cell r="B310" t="str">
            <v>Active</v>
          </cell>
          <cell r="C310" t="str">
            <v xml:space="preserve">Ahmed Mohamed Abaker </v>
          </cell>
          <cell r="D310" t="str">
            <v>NUT</v>
          </cell>
          <cell r="E310" t="str">
            <v>TFC</v>
          </cell>
          <cell r="F310" t="str">
            <v>Nurse</v>
          </cell>
          <cell r="G310" t="str">
            <v>D</v>
          </cell>
          <cell r="H310">
            <v>208</v>
          </cell>
          <cell r="I310">
            <v>39189</v>
          </cell>
          <cell r="J310" t="str">
            <v>3 months</v>
          </cell>
          <cell r="K310" t="str">
            <v>May</v>
          </cell>
          <cell r="L310">
            <v>580536.02859999996</v>
          </cell>
          <cell r="M310">
            <v>0</v>
          </cell>
        </row>
        <row r="311">
          <cell r="A311" t="str">
            <v>EF0308</v>
          </cell>
          <cell r="B311" t="str">
            <v>Active</v>
          </cell>
          <cell r="C311" t="str">
            <v xml:space="preserve">Ahmed Abdulkarim Hassan </v>
          </cell>
          <cell r="D311" t="str">
            <v>LOG</v>
          </cell>
          <cell r="E311" t="str">
            <v>Office</v>
          </cell>
          <cell r="F311" t="str">
            <v>Driver</v>
          </cell>
          <cell r="G311" t="str">
            <v>C</v>
          </cell>
          <cell r="H311">
            <v>208</v>
          </cell>
          <cell r="I311">
            <v>0</v>
          </cell>
          <cell r="J311">
            <v>15.95890410958904</v>
          </cell>
          <cell r="K311">
            <v>0</v>
          </cell>
          <cell r="L311">
            <v>638286.74939056206</v>
          </cell>
          <cell r="M311">
            <v>0</v>
          </cell>
        </row>
        <row r="312">
          <cell r="A312" t="str">
            <v>EF0309</v>
          </cell>
          <cell r="B312" t="str">
            <v>Active</v>
          </cell>
          <cell r="C312" t="str">
            <v xml:space="preserve">Elnour Mussa Abdalla </v>
          </cell>
          <cell r="D312" t="str">
            <v>LOG</v>
          </cell>
          <cell r="E312" t="str">
            <v>Office</v>
          </cell>
          <cell r="F312" t="str">
            <v>Driver</v>
          </cell>
          <cell r="G312" t="str">
            <v>C</v>
          </cell>
          <cell r="H312">
            <v>207</v>
          </cell>
          <cell r="I312">
            <v>0</v>
          </cell>
          <cell r="J312">
            <v>0</v>
          </cell>
          <cell r="K312">
            <v>0</v>
          </cell>
          <cell r="L312">
            <v>580536.02859999996</v>
          </cell>
          <cell r="M312">
            <v>0</v>
          </cell>
        </row>
        <row r="313">
          <cell r="A313" t="str">
            <v>EF0310</v>
          </cell>
          <cell r="B313" t="str">
            <v>Active</v>
          </cell>
          <cell r="C313" t="str">
            <v xml:space="preserve">Mohamed Idris Adam </v>
          </cell>
          <cell r="D313" t="str">
            <v>NUT</v>
          </cell>
          <cell r="E313" t="str">
            <v>TFC</v>
          </cell>
          <cell r="F313" t="str">
            <v>Registrar</v>
          </cell>
          <cell r="G313" t="str">
            <v>C4</v>
          </cell>
          <cell r="H313">
            <v>207</v>
          </cell>
          <cell r="I313">
            <v>0</v>
          </cell>
          <cell r="J313">
            <v>13.904109589041095</v>
          </cell>
          <cell r="K313">
            <v>0</v>
          </cell>
          <cell r="L313">
            <v>580536.02859999996</v>
          </cell>
          <cell r="M313">
            <v>0</v>
          </cell>
        </row>
        <row r="314">
          <cell r="A314" t="str">
            <v>EF0311</v>
          </cell>
          <cell r="B314" t="str">
            <v>Stopped</v>
          </cell>
          <cell r="C314" t="str">
            <v xml:space="preserve">Mohamed Badr Abdalmajid </v>
          </cell>
          <cell r="D314" t="str">
            <v>FS</v>
          </cell>
          <cell r="E314" t="str">
            <v>Field</v>
          </cell>
          <cell r="F314" t="str">
            <v>Data Entry Clerk</v>
          </cell>
          <cell r="G314" t="str">
            <v>C</v>
          </cell>
          <cell r="H314">
            <v>207</v>
          </cell>
          <cell r="I314">
            <v>0</v>
          </cell>
          <cell r="J314">
            <v>13.904109589041095</v>
          </cell>
          <cell r="K314">
            <v>0</v>
          </cell>
          <cell r="L314">
            <v>580536.02859999996</v>
          </cell>
          <cell r="M314">
            <v>0</v>
          </cell>
        </row>
        <row r="315">
          <cell r="A315" t="str">
            <v>EF0312</v>
          </cell>
          <cell r="B315" t="str">
            <v>Active</v>
          </cell>
          <cell r="C315" t="str">
            <v xml:space="preserve">Zakaria Mohamed Khamees </v>
          </cell>
          <cell r="D315" t="str">
            <v>LOG</v>
          </cell>
          <cell r="E315" t="str">
            <v>Office</v>
          </cell>
          <cell r="F315" t="str">
            <v>Driver</v>
          </cell>
          <cell r="G315" t="str">
            <v>C</v>
          </cell>
          <cell r="H315">
            <v>207</v>
          </cell>
          <cell r="I315">
            <v>0</v>
          </cell>
          <cell r="J315">
            <v>13.904109589041095</v>
          </cell>
          <cell r="K315">
            <v>0</v>
          </cell>
          <cell r="L315">
            <v>580536.02859999996</v>
          </cell>
          <cell r="M315">
            <v>0</v>
          </cell>
        </row>
        <row r="316">
          <cell r="A316" t="str">
            <v>EF0313</v>
          </cell>
          <cell r="B316" t="str">
            <v>Active</v>
          </cell>
          <cell r="C316" t="str">
            <v xml:space="preserve">Adam Osman Mukhtar </v>
          </cell>
          <cell r="D316" t="str">
            <v>LOG</v>
          </cell>
          <cell r="E316" t="str">
            <v>Office</v>
          </cell>
          <cell r="F316" t="str">
            <v>Driver</v>
          </cell>
          <cell r="G316" t="str">
            <v>C</v>
          </cell>
          <cell r="H316">
            <v>207</v>
          </cell>
          <cell r="I316">
            <v>0</v>
          </cell>
          <cell r="J316">
            <v>33</v>
          </cell>
          <cell r="K316">
            <v>5</v>
          </cell>
          <cell r="L316">
            <v>580536.02859999996</v>
          </cell>
          <cell r="M316">
            <v>0</v>
          </cell>
        </row>
        <row r="317">
          <cell r="A317" t="str">
            <v>EF0314</v>
          </cell>
          <cell r="B317" t="str">
            <v>Active</v>
          </cell>
          <cell r="C317" t="str">
            <v xml:space="preserve">Mohamed Adam Mohamed Abdalla </v>
          </cell>
          <cell r="D317" t="str">
            <v>LOG</v>
          </cell>
          <cell r="E317" t="str">
            <v>Office</v>
          </cell>
          <cell r="F317" t="str">
            <v>Driver</v>
          </cell>
          <cell r="G317" t="str">
            <v>C</v>
          </cell>
          <cell r="H317">
            <v>207</v>
          </cell>
          <cell r="I317">
            <v>0</v>
          </cell>
          <cell r="J317">
            <v>0</v>
          </cell>
          <cell r="K317">
            <v>0</v>
          </cell>
          <cell r="L317">
            <v>396786.07494000002</v>
          </cell>
          <cell r="M317">
            <v>0</v>
          </cell>
        </row>
        <row r="318">
          <cell r="A318" t="str">
            <v>EF0315</v>
          </cell>
          <cell r="B318" t="str">
            <v>Stopped</v>
          </cell>
          <cell r="C318" t="str">
            <v xml:space="preserve">Elsadig Eissa Samani </v>
          </cell>
          <cell r="D318" t="str">
            <v>LOG</v>
          </cell>
          <cell r="E318" t="str">
            <v>Office</v>
          </cell>
          <cell r="F318" t="str">
            <v>Driver</v>
          </cell>
          <cell r="G318" t="str">
            <v>C</v>
          </cell>
          <cell r="H318">
            <v>207</v>
          </cell>
          <cell r="I318">
            <v>0</v>
          </cell>
          <cell r="J318">
            <v>0</v>
          </cell>
          <cell r="K318">
            <v>0</v>
          </cell>
          <cell r="L318">
            <v>396786.07494000002</v>
          </cell>
          <cell r="M318">
            <v>0</v>
          </cell>
        </row>
        <row r="319">
          <cell r="A319" t="str">
            <v>EF0316</v>
          </cell>
          <cell r="B319" t="str">
            <v>Stopped</v>
          </cell>
          <cell r="C319" t="str">
            <v xml:space="preserve">Adam Omer Abaker </v>
          </cell>
          <cell r="D319" t="str">
            <v>LOG</v>
          </cell>
          <cell r="E319" t="str">
            <v>Field</v>
          </cell>
          <cell r="F319" t="str">
            <v>Watchman</v>
          </cell>
          <cell r="G319" t="str">
            <v>A</v>
          </cell>
          <cell r="H319">
            <v>208</v>
          </cell>
          <cell r="I319">
            <v>0</v>
          </cell>
          <cell r="J319">
            <v>0</v>
          </cell>
          <cell r="K319">
            <v>0</v>
          </cell>
          <cell r="L319">
            <v>396786.07494000002</v>
          </cell>
          <cell r="M319">
            <v>0</v>
          </cell>
        </row>
        <row r="320">
          <cell r="A320" t="str">
            <v>EF0317</v>
          </cell>
          <cell r="B320" t="str">
            <v>Stopped</v>
          </cell>
          <cell r="C320" t="str">
            <v xml:space="preserve">Mahmoud Ahmed Adam </v>
          </cell>
          <cell r="D320" t="str">
            <v>LOG</v>
          </cell>
          <cell r="E320" t="str">
            <v>Field</v>
          </cell>
          <cell r="F320" t="str">
            <v>Watchman</v>
          </cell>
          <cell r="G320" t="str">
            <v>A</v>
          </cell>
          <cell r="H320">
            <v>208</v>
          </cell>
          <cell r="I320">
            <v>0</v>
          </cell>
          <cell r="J320">
            <v>0</v>
          </cell>
          <cell r="K320">
            <v>0</v>
          </cell>
          <cell r="L320">
            <v>396786.07494000002</v>
          </cell>
          <cell r="M320">
            <v>0</v>
          </cell>
        </row>
        <row r="321">
          <cell r="A321" t="str">
            <v>EF0318</v>
          </cell>
          <cell r="B321" t="str">
            <v>Stopped</v>
          </cell>
          <cell r="C321" t="str">
            <v xml:space="preserve">Sanossi Mohamed Ibrahim </v>
          </cell>
          <cell r="D321" t="str">
            <v>LOG</v>
          </cell>
          <cell r="E321" t="str">
            <v>Field</v>
          </cell>
          <cell r="F321" t="str">
            <v>Watchman</v>
          </cell>
          <cell r="G321" t="str">
            <v>A</v>
          </cell>
          <cell r="H321">
            <v>208</v>
          </cell>
          <cell r="I321">
            <v>0</v>
          </cell>
          <cell r="J321">
            <v>0</v>
          </cell>
          <cell r="K321">
            <v>0</v>
          </cell>
          <cell r="L321">
            <v>706535.77600000007</v>
          </cell>
          <cell r="M321">
            <v>0</v>
          </cell>
        </row>
        <row r="322">
          <cell r="A322" t="str">
            <v>EF0319</v>
          </cell>
          <cell r="B322" t="str">
            <v>Stopped</v>
          </cell>
          <cell r="C322" t="str">
            <v xml:space="preserve">Adam Yaya MOHAMED </v>
          </cell>
          <cell r="D322" t="str">
            <v>LOG</v>
          </cell>
          <cell r="E322" t="str">
            <v>Field</v>
          </cell>
          <cell r="F322" t="str">
            <v>Watchman</v>
          </cell>
          <cell r="G322" t="str">
            <v>A</v>
          </cell>
          <cell r="H322">
            <v>208</v>
          </cell>
          <cell r="I322">
            <v>39142</v>
          </cell>
          <cell r="J322" t="str">
            <v>3 months</v>
          </cell>
          <cell r="K322" t="str">
            <v>February</v>
          </cell>
          <cell r="L322">
            <v>706535.77600000007</v>
          </cell>
          <cell r="M322">
            <v>0</v>
          </cell>
        </row>
        <row r="323">
          <cell r="A323" t="str">
            <v>EF0320</v>
          </cell>
          <cell r="B323" t="str">
            <v>Stopped</v>
          </cell>
          <cell r="C323" t="str">
            <v xml:space="preserve">Elsadig Arja Abdurahman </v>
          </cell>
          <cell r="D323" t="str">
            <v>WS</v>
          </cell>
          <cell r="E323" t="str">
            <v>Field</v>
          </cell>
          <cell r="F323" t="str">
            <v>Drilling Assistant</v>
          </cell>
          <cell r="G323" t="str">
            <v>D</v>
          </cell>
          <cell r="H323">
            <v>207</v>
          </cell>
          <cell r="I323">
            <v>0</v>
          </cell>
          <cell r="J323">
            <v>13.904109589041095</v>
          </cell>
          <cell r="K323">
            <v>0</v>
          </cell>
          <cell r="L323">
            <v>580536.02859999996</v>
          </cell>
          <cell r="M323">
            <v>0</v>
          </cell>
        </row>
        <row r="324">
          <cell r="A324" t="str">
            <v>EF0321</v>
          </cell>
          <cell r="B324" t="str">
            <v>Active</v>
          </cell>
          <cell r="C324" t="str">
            <v xml:space="preserve">Haider  Hamid Sharif </v>
          </cell>
          <cell r="D324" t="str">
            <v>LOG</v>
          </cell>
          <cell r="E324" t="str">
            <v>Office</v>
          </cell>
          <cell r="F324" t="str">
            <v>Stock manager assistant</v>
          </cell>
          <cell r="G324" t="str">
            <v>D</v>
          </cell>
          <cell r="H324">
            <v>207</v>
          </cell>
          <cell r="I324">
            <v>0</v>
          </cell>
          <cell r="J324">
            <v>11.84931506849315</v>
          </cell>
          <cell r="K324">
            <v>0</v>
          </cell>
          <cell r="L324">
            <v>848286.0736</v>
          </cell>
          <cell r="M324">
            <v>0</v>
          </cell>
        </row>
        <row r="325">
          <cell r="A325" t="str">
            <v>EF0322</v>
          </cell>
          <cell r="B325" t="str">
            <v>Active</v>
          </cell>
          <cell r="C325" t="str">
            <v xml:space="preserve">Khalid Hassan El Ahnef Ahmed </v>
          </cell>
          <cell r="D325" t="str">
            <v>LOG</v>
          </cell>
          <cell r="E325" t="str">
            <v>Office</v>
          </cell>
          <cell r="F325" t="str">
            <v>Driver</v>
          </cell>
          <cell r="G325" t="str">
            <v>C</v>
          </cell>
          <cell r="H325">
            <v>208</v>
          </cell>
          <cell r="I325">
            <v>0</v>
          </cell>
          <cell r="J325">
            <v>9.7945205479452042</v>
          </cell>
          <cell r="K325">
            <v>0</v>
          </cell>
          <cell r="L325">
            <v>848286.0736</v>
          </cell>
          <cell r="M325">
            <v>0</v>
          </cell>
        </row>
        <row r="326">
          <cell r="A326" t="str">
            <v>EF0323</v>
          </cell>
          <cell r="B326" t="str">
            <v>Active</v>
          </cell>
          <cell r="C326" t="str">
            <v xml:space="preserve">Hamid Gamer El Deen Abaker </v>
          </cell>
          <cell r="D326" t="str">
            <v>NUT</v>
          </cell>
          <cell r="E326" t="str">
            <v>TFC</v>
          </cell>
          <cell r="F326" t="str">
            <v>Medical Assistant</v>
          </cell>
          <cell r="G326" t="str">
            <v>E</v>
          </cell>
          <cell r="H326">
            <v>208</v>
          </cell>
          <cell r="I326">
            <v>0</v>
          </cell>
          <cell r="J326">
            <v>5.6849315068493151</v>
          </cell>
          <cell r="K326">
            <v>0</v>
          </cell>
          <cell r="L326">
            <v>396786.07494000002</v>
          </cell>
          <cell r="M326">
            <v>0</v>
          </cell>
        </row>
        <row r="327">
          <cell r="A327" t="str">
            <v>EF0324</v>
          </cell>
          <cell r="B327" t="str">
            <v>Active</v>
          </cell>
          <cell r="C327" t="str">
            <v xml:space="preserve">Abdelrahim ABDALLAH ADAM </v>
          </cell>
          <cell r="D327" t="str">
            <v>FS</v>
          </cell>
          <cell r="E327" t="str">
            <v>Field</v>
          </cell>
          <cell r="F327" t="str">
            <v>Veterinary Officer</v>
          </cell>
          <cell r="G327" t="str">
            <v>E</v>
          </cell>
          <cell r="H327">
            <v>207</v>
          </cell>
          <cell r="I327">
            <v>0</v>
          </cell>
          <cell r="J327">
            <v>5.6849315068493151</v>
          </cell>
          <cell r="K327">
            <v>0</v>
          </cell>
          <cell r="L327">
            <v>396786.07494000002</v>
          </cell>
          <cell r="M327">
            <v>0</v>
          </cell>
        </row>
        <row r="328">
          <cell r="A328" t="str">
            <v>EF0325</v>
          </cell>
          <cell r="B328" t="str">
            <v>Active</v>
          </cell>
          <cell r="C328" t="str">
            <v xml:space="preserve">Yahya Abdalla Yagoub </v>
          </cell>
          <cell r="D328" t="str">
            <v>NUT</v>
          </cell>
          <cell r="E328" t="str">
            <v>OTP</v>
          </cell>
          <cell r="F328" t="str">
            <v>watchman</v>
          </cell>
          <cell r="G328" t="str">
            <v>A</v>
          </cell>
          <cell r="H328">
            <v>208</v>
          </cell>
          <cell r="I328">
            <v>0</v>
          </cell>
          <cell r="J328">
            <v>5.6849315068493151</v>
          </cell>
          <cell r="K328">
            <v>0</v>
          </cell>
          <cell r="L328">
            <v>396786.07494000002</v>
          </cell>
          <cell r="M328">
            <v>0</v>
          </cell>
        </row>
        <row r="329">
          <cell r="A329" t="str">
            <v>EF0326</v>
          </cell>
          <cell r="B329" t="str">
            <v>Active</v>
          </cell>
          <cell r="C329" t="str">
            <v xml:space="preserve">Haviz Ahmed Elbalowla  </v>
          </cell>
          <cell r="D329" t="str">
            <v>NUT</v>
          </cell>
          <cell r="E329" t="str">
            <v>OTP</v>
          </cell>
          <cell r="F329" t="str">
            <v>watchman</v>
          </cell>
          <cell r="G329" t="str">
            <v>A</v>
          </cell>
          <cell r="H329">
            <v>208</v>
          </cell>
          <cell r="I329">
            <v>0</v>
          </cell>
          <cell r="J329">
            <v>5.6849315068493151</v>
          </cell>
          <cell r="K329">
            <v>0</v>
          </cell>
          <cell r="L329">
            <v>396786.07494000002</v>
          </cell>
          <cell r="M329">
            <v>0</v>
          </cell>
        </row>
        <row r="330">
          <cell r="A330" t="str">
            <v>EF0327</v>
          </cell>
          <cell r="B330" t="str">
            <v>Active</v>
          </cell>
          <cell r="C330" t="str">
            <v xml:space="preserve">Ismael Ahmed Osman </v>
          </cell>
          <cell r="D330" t="str">
            <v>NUT</v>
          </cell>
          <cell r="E330" t="str">
            <v>OTP</v>
          </cell>
          <cell r="F330" t="str">
            <v>watchman</v>
          </cell>
          <cell r="G330" t="str">
            <v>A</v>
          </cell>
          <cell r="H330">
            <v>208</v>
          </cell>
          <cell r="I330">
            <v>0</v>
          </cell>
          <cell r="J330">
            <v>5.6849315068493151</v>
          </cell>
          <cell r="K330">
            <v>0</v>
          </cell>
          <cell r="L330">
            <v>396786.07494000002</v>
          </cell>
          <cell r="M330">
            <v>0</v>
          </cell>
        </row>
        <row r="331">
          <cell r="A331" t="str">
            <v>EF0328</v>
          </cell>
          <cell r="B331" t="str">
            <v>Active</v>
          </cell>
          <cell r="C331" t="str">
            <v xml:space="preserve">Ahmed Ibrahim Ahmed </v>
          </cell>
          <cell r="D331" t="str">
            <v>NUT</v>
          </cell>
          <cell r="E331" t="str">
            <v>OTP</v>
          </cell>
          <cell r="F331" t="str">
            <v>watchman</v>
          </cell>
          <cell r="G331" t="str">
            <v>A</v>
          </cell>
          <cell r="H331">
            <v>208</v>
          </cell>
          <cell r="I331">
            <v>0</v>
          </cell>
          <cell r="J331">
            <v>3.6301369863013697</v>
          </cell>
          <cell r="K331">
            <v>0</v>
          </cell>
          <cell r="L331">
            <v>848286.0736</v>
          </cell>
          <cell r="M331">
            <v>0</v>
          </cell>
        </row>
        <row r="332">
          <cell r="A332" t="str">
            <v>EF0329</v>
          </cell>
          <cell r="B332" t="str">
            <v>Active</v>
          </cell>
          <cell r="C332" t="str">
            <v xml:space="preserve">Ishag Gamar Eldeen Abdalla </v>
          </cell>
          <cell r="D332" t="str">
            <v>NUT</v>
          </cell>
          <cell r="E332" t="str">
            <v>OTP</v>
          </cell>
          <cell r="F332" t="str">
            <v>watchman</v>
          </cell>
          <cell r="G332" t="str">
            <v>A</v>
          </cell>
          <cell r="H332">
            <v>208</v>
          </cell>
          <cell r="I332">
            <v>0</v>
          </cell>
          <cell r="J332">
            <v>1.5753424657534245</v>
          </cell>
          <cell r="K332">
            <v>0</v>
          </cell>
          <cell r="L332">
            <v>470286.45574</v>
          </cell>
          <cell r="M332">
            <v>0</v>
          </cell>
        </row>
        <row r="333">
          <cell r="A333" t="str">
            <v>EF0330</v>
          </cell>
          <cell r="B333" t="str">
            <v>Active</v>
          </cell>
          <cell r="C333" t="str">
            <v xml:space="preserve">Mubarak Abdulatif Al Sanosy </v>
          </cell>
          <cell r="D333" t="str">
            <v>WS</v>
          </cell>
          <cell r="E333" t="str">
            <v>Field</v>
          </cell>
          <cell r="F333" t="str">
            <v>Building Team Leader</v>
          </cell>
          <cell r="G333" t="str">
            <v>E</v>
          </cell>
          <cell r="H333">
            <v>207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A334" t="str">
            <v>EF0331</v>
          </cell>
          <cell r="B334" t="str">
            <v>Active</v>
          </cell>
          <cell r="C334" t="str">
            <v xml:space="preserve">Haroun Musa Ibrahim  </v>
          </cell>
          <cell r="D334" t="str">
            <v>NUT</v>
          </cell>
          <cell r="E334" t="str">
            <v>OTP</v>
          </cell>
          <cell r="F334" t="str">
            <v>Home visitor</v>
          </cell>
          <cell r="G334" t="str">
            <v>B</v>
          </cell>
          <cell r="H334">
            <v>207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</sheetData>
      <sheetData sheetId="5" refreshError="1"/>
      <sheetData sheetId="6" refreshError="1">
        <row r="4">
          <cell r="A4" t="str">
            <v>STAFF  CODE</v>
          </cell>
          <cell r="B4" t="str">
            <v>STATUS</v>
          </cell>
          <cell r="C4" t="str">
            <v>NAME</v>
          </cell>
          <cell r="D4" t="str">
            <v>POSITION</v>
          </cell>
          <cell r="E4" t="str">
            <v>GRADE</v>
          </cell>
          <cell r="F4" t="str">
            <v>CONTRACT CODE</v>
          </cell>
          <cell r="G4" t="str">
            <v>FINANCIAL LINE</v>
          </cell>
          <cell r="H4" t="str">
            <v>PROJECT CODE</v>
          </cell>
          <cell r="I4" t="str">
            <v>ACCOUNTING CODE</v>
          </cell>
          <cell r="J4" t="str">
            <v>DEPT</v>
          </cell>
          <cell r="K4" t="str">
            <v>LOCATION</v>
          </cell>
          <cell r="L4" t="str">
            <v>NET SALARY - LOAN</v>
          </cell>
          <cell r="M4" t="str">
            <v>MAXIMUM AMOUNT</v>
          </cell>
          <cell r="N4" t="str">
            <v>ADVANCE GIVEN</v>
          </cell>
          <cell r="O4" t="str">
            <v>PAYMENT TO RELATIVE</v>
          </cell>
          <cell r="P4" t="str">
            <v>NAME OF THE RELATIVE</v>
          </cell>
          <cell r="Q4" t="str">
            <v>SIGNATURE</v>
          </cell>
        </row>
        <row r="5">
          <cell r="A5" t="str">
            <v>EF0001</v>
          </cell>
          <cell r="B5" t="str">
            <v>Active</v>
          </cell>
          <cell r="C5" t="str">
            <v xml:space="preserve">Abdalla EL NOUR MOHAMMED YAHIA </v>
          </cell>
          <cell r="D5" t="str">
            <v>Watchman</v>
          </cell>
          <cell r="E5" t="str">
            <v>A4</v>
          </cell>
          <cell r="F5" t="str">
            <v>F1K</v>
          </cell>
          <cell r="G5" t="str">
            <v>CA02</v>
          </cell>
          <cell r="H5" t="str">
            <v>EFN01</v>
          </cell>
          <cell r="I5">
            <v>650101</v>
          </cell>
          <cell r="J5" t="str">
            <v>NUT</v>
          </cell>
          <cell r="K5" t="str">
            <v>TFC</v>
          </cell>
          <cell r="L5">
            <v>436161.64845153713</v>
          </cell>
          <cell r="M5">
            <v>218080.82422576856</v>
          </cell>
          <cell r="P5">
            <v>0</v>
          </cell>
        </row>
        <row r="6">
          <cell r="A6" t="str">
            <v>EF0002</v>
          </cell>
          <cell r="B6" t="str">
            <v>Stopped</v>
          </cell>
          <cell r="C6" t="str">
            <v xml:space="preserve">Abdalla IDRISS DEILA MANSUR </v>
          </cell>
          <cell r="D6" t="str">
            <v>Driver</v>
          </cell>
          <cell r="E6" t="str">
            <v>C</v>
          </cell>
          <cell r="F6">
            <v>0</v>
          </cell>
          <cell r="G6" t="str">
            <v>CA00</v>
          </cell>
          <cell r="H6" t="str">
            <v>EFC01</v>
          </cell>
          <cell r="I6">
            <v>650100</v>
          </cell>
          <cell r="J6" t="str">
            <v>LOG</v>
          </cell>
          <cell r="K6" t="str">
            <v>Office</v>
          </cell>
          <cell r="L6">
            <v>580536.02859999996</v>
          </cell>
          <cell r="M6">
            <v>290268.01429999998</v>
          </cell>
          <cell r="P6">
            <v>0</v>
          </cell>
        </row>
        <row r="7">
          <cell r="A7" t="str">
            <v>EF0003</v>
          </cell>
          <cell r="B7" t="str">
            <v>Stopped</v>
          </cell>
          <cell r="C7" t="str">
            <v xml:space="preserve">Abdallah AHMED ISSA  </v>
          </cell>
          <cell r="D7" t="str">
            <v>Watchman</v>
          </cell>
          <cell r="E7" t="str">
            <v>A2</v>
          </cell>
          <cell r="F7">
            <v>0</v>
          </cell>
          <cell r="G7" t="str">
            <v>CA32</v>
          </cell>
          <cell r="H7" t="str">
            <v>EFN01</v>
          </cell>
          <cell r="I7">
            <v>650101</v>
          </cell>
          <cell r="J7" t="str">
            <v>NUT</v>
          </cell>
          <cell r="K7" t="str">
            <v>SFC</v>
          </cell>
          <cell r="L7">
            <v>413621.83671648003</v>
          </cell>
          <cell r="M7">
            <v>206810.91835824001</v>
          </cell>
          <cell r="P7">
            <v>0</v>
          </cell>
        </row>
        <row r="8">
          <cell r="A8" t="str">
            <v>EF0004</v>
          </cell>
          <cell r="B8" t="str">
            <v>Stopped</v>
          </cell>
          <cell r="C8" t="str">
            <v xml:space="preserve">Abdallah EISSA ADAM </v>
          </cell>
          <cell r="D8" t="str">
            <v>Watchman</v>
          </cell>
          <cell r="E8" t="str">
            <v>A2</v>
          </cell>
          <cell r="F8">
            <v>0</v>
          </cell>
          <cell r="G8" t="str">
            <v>CA32</v>
          </cell>
          <cell r="H8" t="str">
            <v>EFN01</v>
          </cell>
          <cell r="I8">
            <v>650101</v>
          </cell>
          <cell r="J8" t="str">
            <v>NUT</v>
          </cell>
          <cell r="K8" t="str">
            <v>SFC</v>
          </cell>
          <cell r="L8">
            <v>413621.83671648003</v>
          </cell>
          <cell r="M8">
            <v>206810.91835824001</v>
          </cell>
          <cell r="P8">
            <v>0</v>
          </cell>
        </row>
        <row r="9">
          <cell r="A9" t="str">
            <v>EF0005</v>
          </cell>
          <cell r="B9" t="str">
            <v>Stopped</v>
          </cell>
          <cell r="C9" t="str">
            <v xml:space="preserve">Abdulaziz ADAM ISHAG </v>
          </cell>
          <cell r="D9" t="str">
            <v xml:space="preserve">Food Mixer </v>
          </cell>
          <cell r="E9" t="str">
            <v>B2</v>
          </cell>
          <cell r="F9">
            <v>0</v>
          </cell>
          <cell r="G9" t="str">
            <v>CA32</v>
          </cell>
          <cell r="H9" t="str">
            <v>EFN01</v>
          </cell>
          <cell r="I9">
            <v>650101</v>
          </cell>
          <cell r="J9" t="str">
            <v>NUT</v>
          </cell>
          <cell r="K9" t="str">
            <v>SFC</v>
          </cell>
          <cell r="L9">
            <v>489826.67515471968</v>
          </cell>
          <cell r="M9">
            <v>244913.33757735984</v>
          </cell>
          <cell r="P9">
            <v>0</v>
          </cell>
        </row>
        <row r="10">
          <cell r="A10" t="str">
            <v>EF0007</v>
          </cell>
          <cell r="B10" t="str">
            <v>Active</v>
          </cell>
          <cell r="C10" t="str">
            <v xml:space="preserve">Abderahman OMER MOHAMED </v>
          </cell>
          <cell r="D10" t="str">
            <v xml:space="preserve">Phase Monitor </v>
          </cell>
          <cell r="E10" t="str">
            <v>B4</v>
          </cell>
          <cell r="F10" t="str">
            <v>F1K</v>
          </cell>
          <cell r="G10" t="str">
            <v>CA02</v>
          </cell>
          <cell r="H10" t="str">
            <v>EFN01</v>
          </cell>
          <cell r="I10">
            <v>650101</v>
          </cell>
          <cell r="J10" t="str">
            <v>NUT</v>
          </cell>
          <cell r="K10" t="str">
            <v>TFC</v>
          </cell>
          <cell r="L10">
            <v>517011.31442510424</v>
          </cell>
          <cell r="M10">
            <v>258505.65721255212</v>
          </cell>
          <cell r="P10">
            <v>0</v>
          </cell>
        </row>
        <row r="11">
          <cell r="A11" t="str">
            <v>EF0008</v>
          </cell>
          <cell r="B11" t="str">
            <v>Stopped</v>
          </cell>
          <cell r="C11" t="str">
            <v xml:space="preserve">Abdulkazim YOUSSUF MOHAMED </v>
          </cell>
          <cell r="D11" t="str">
            <v>Watchman</v>
          </cell>
          <cell r="E11" t="str">
            <v>A1</v>
          </cell>
          <cell r="F11">
            <v>0</v>
          </cell>
          <cell r="G11" t="str">
            <v>CA32</v>
          </cell>
          <cell r="H11" t="str">
            <v>EFN01</v>
          </cell>
          <cell r="I11">
            <v>650101</v>
          </cell>
          <cell r="J11" t="str">
            <v>NUT</v>
          </cell>
          <cell r="K11" t="str">
            <v>SFC</v>
          </cell>
          <cell r="L11">
            <v>405204.07460792002</v>
          </cell>
          <cell r="M11">
            <v>202602.03730396001</v>
          </cell>
          <cell r="P11">
            <v>0</v>
          </cell>
        </row>
        <row r="12">
          <cell r="A12" t="str">
            <v>EF0009</v>
          </cell>
          <cell r="B12" t="str">
            <v>Stopped</v>
          </cell>
          <cell r="C12" t="str">
            <v xml:space="preserve">Abdulkrim ADAM IZAK </v>
          </cell>
          <cell r="D12" t="str">
            <v xml:space="preserve">Food Mixer </v>
          </cell>
          <cell r="E12" t="str">
            <v>B2</v>
          </cell>
          <cell r="F12">
            <v>0</v>
          </cell>
          <cell r="G12" t="str">
            <v>CA32</v>
          </cell>
          <cell r="H12" t="str">
            <v>EFN01</v>
          </cell>
          <cell r="I12">
            <v>650101</v>
          </cell>
          <cell r="J12" t="str">
            <v>NUT</v>
          </cell>
          <cell r="K12" t="str">
            <v>SFC</v>
          </cell>
          <cell r="L12">
            <v>489826.67515471968</v>
          </cell>
          <cell r="M12">
            <v>244913.33757735984</v>
          </cell>
          <cell r="P12">
            <v>0</v>
          </cell>
        </row>
        <row r="13">
          <cell r="A13" t="str">
            <v>EF0010</v>
          </cell>
          <cell r="B13" t="str">
            <v>Stopped</v>
          </cell>
          <cell r="C13" t="str">
            <v xml:space="preserve">Abaker ARBAB ADAM  </v>
          </cell>
          <cell r="D13" t="str">
            <v>Watchman</v>
          </cell>
          <cell r="E13" t="str">
            <v>A2</v>
          </cell>
          <cell r="F13">
            <v>0</v>
          </cell>
          <cell r="G13" t="str">
            <v>CA32</v>
          </cell>
          <cell r="H13" t="str">
            <v>EFN01</v>
          </cell>
          <cell r="I13">
            <v>650101</v>
          </cell>
          <cell r="J13" t="str">
            <v>NUT</v>
          </cell>
          <cell r="K13" t="str">
            <v>SFC</v>
          </cell>
          <cell r="L13">
            <v>413621.83671648003</v>
          </cell>
          <cell r="M13">
            <v>206810.91835824001</v>
          </cell>
          <cell r="P13">
            <v>0</v>
          </cell>
        </row>
        <row r="14">
          <cell r="A14" t="str">
            <v>EF0233</v>
          </cell>
          <cell r="B14" t="str">
            <v>Stopped</v>
          </cell>
          <cell r="C14" t="str">
            <v xml:space="preserve">Nur Eldeein Kasham  </v>
          </cell>
          <cell r="D14" t="str">
            <v>Purchaser Assistant</v>
          </cell>
          <cell r="E14" t="str">
            <v>D</v>
          </cell>
          <cell r="F14">
            <v>0</v>
          </cell>
          <cell r="G14" t="str">
            <v>CA52</v>
          </cell>
          <cell r="H14" t="str">
            <v>EFC01</v>
          </cell>
          <cell r="I14">
            <v>650100</v>
          </cell>
          <cell r="J14" t="str">
            <v>LOG</v>
          </cell>
          <cell r="K14" t="str">
            <v>Office</v>
          </cell>
          <cell r="L14">
            <v>706535.77600000007</v>
          </cell>
          <cell r="M14">
            <v>353267.88800000004</v>
          </cell>
          <cell r="P14">
            <v>0</v>
          </cell>
        </row>
        <row r="15">
          <cell r="A15" t="str">
            <v>EF0012</v>
          </cell>
          <cell r="B15" t="str">
            <v>Stopped</v>
          </cell>
          <cell r="C15" t="str">
            <v xml:space="preserve">Adam ABAKHER AHMED </v>
          </cell>
          <cell r="D15" t="str">
            <v xml:space="preserve">Supervisor </v>
          </cell>
          <cell r="E15" t="str">
            <v>F2</v>
          </cell>
          <cell r="F15">
            <v>0</v>
          </cell>
          <cell r="G15" t="str">
            <v>CA32</v>
          </cell>
          <cell r="H15" t="str">
            <v>EFN01</v>
          </cell>
          <cell r="I15">
            <v>650101</v>
          </cell>
          <cell r="J15" t="str">
            <v>NUT</v>
          </cell>
          <cell r="K15" t="str">
            <v>SFC</v>
          </cell>
          <cell r="L15">
            <v>1063192.2554061953</v>
          </cell>
          <cell r="M15">
            <v>531596.12770309765</v>
          </cell>
          <cell r="P15">
            <v>0</v>
          </cell>
        </row>
        <row r="16">
          <cell r="A16" t="str">
            <v>EF0011</v>
          </cell>
          <cell r="B16" t="str">
            <v>Active</v>
          </cell>
          <cell r="C16" t="str">
            <v xml:space="preserve">Abu Zaid MOHAMMED ABDALLAH </v>
          </cell>
          <cell r="D16" t="str">
            <v>Transport/Secu Manager</v>
          </cell>
          <cell r="E16" t="str">
            <v>F4</v>
          </cell>
          <cell r="F16" t="str">
            <v>F1K</v>
          </cell>
          <cell r="G16" t="str">
            <v>CA03</v>
          </cell>
          <cell r="H16" t="str">
            <v>EFC01</v>
          </cell>
          <cell r="I16">
            <v>650100</v>
          </cell>
          <cell r="J16" t="str">
            <v>LOG</v>
          </cell>
          <cell r="K16" t="str">
            <v>Office</v>
          </cell>
          <cell r="L16">
            <v>1126558.9190596484</v>
          </cell>
          <cell r="M16">
            <v>563279.45952982421</v>
          </cell>
          <cell r="N16">
            <v>500000</v>
          </cell>
          <cell r="P16">
            <v>0</v>
          </cell>
        </row>
        <row r="17">
          <cell r="A17" t="str">
            <v>EF0118</v>
          </cell>
          <cell r="B17" t="str">
            <v>Stopped</v>
          </cell>
          <cell r="C17" t="str">
            <v xml:space="preserve">Ibrahim ABEKER Adam </v>
          </cell>
          <cell r="D17" t="str">
            <v>Rehabilitation Assitant</v>
          </cell>
          <cell r="E17" t="str">
            <v>C1</v>
          </cell>
          <cell r="F17" t="str">
            <v>F1J</v>
          </cell>
          <cell r="G17" t="str">
            <v>CA52</v>
          </cell>
          <cell r="H17" t="str">
            <v>EFC01</v>
          </cell>
          <cell r="I17">
            <v>650100</v>
          </cell>
          <cell r="J17" t="str">
            <v>LOG</v>
          </cell>
          <cell r="K17" t="str">
            <v>Office</v>
          </cell>
          <cell r="L17">
            <v>592335.26867873606</v>
          </cell>
          <cell r="M17">
            <v>296167.63433936803</v>
          </cell>
          <cell r="P17">
            <v>0</v>
          </cell>
        </row>
        <row r="18">
          <cell r="A18" t="str">
            <v>EF0015</v>
          </cell>
          <cell r="B18" t="str">
            <v>Stopped</v>
          </cell>
          <cell r="C18" t="str">
            <v xml:space="preserve">Adam MOHAMED ADAM SFC </v>
          </cell>
          <cell r="D18" t="str">
            <v>Health Educator</v>
          </cell>
          <cell r="E18" t="str">
            <v>C2</v>
          </cell>
          <cell r="F18">
            <v>0</v>
          </cell>
          <cell r="G18" t="str">
            <v>CA32</v>
          </cell>
          <cell r="H18" t="str">
            <v>EFN01</v>
          </cell>
          <cell r="I18">
            <v>650101</v>
          </cell>
          <cell r="J18" t="str">
            <v>NUT</v>
          </cell>
          <cell r="K18" t="str">
            <v>SFC</v>
          </cell>
          <cell r="L18">
            <v>604134.03552884806</v>
          </cell>
          <cell r="M18">
            <v>302067.01776442403</v>
          </cell>
          <cell r="P18">
            <v>0</v>
          </cell>
        </row>
        <row r="19">
          <cell r="A19" t="str">
            <v>EF0013</v>
          </cell>
          <cell r="B19" t="str">
            <v>Active</v>
          </cell>
          <cell r="C19" t="str">
            <v xml:space="preserve">Adam IBRAHIM ABDALLA </v>
          </cell>
          <cell r="D19" t="str">
            <v>Registrar</v>
          </cell>
          <cell r="E19" t="str">
            <v>C4</v>
          </cell>
          <cell r="F19" t="str">
            <v>F1K</v>
          </cell>
          <cell r="G19" t="str">
            <v>CA02</v>
          </cell>
          <cell r="H19" t="str">
            <v>EFN01</v>
          </cell>
          <cell r="I19">
            <v>650101</v>
          </cell>
          <cell r="J19" t="str">
            <v>NUT</v>
          </cell>
          <cell r="K19" t="str">
            <v>OTP</v>
          </cell>
          <cell r="L19">
            <v>638286.74939056206</v>
          </cell>
          <cell r="M19">
            <v>319143.37469528103</v>
          </cell>
          <cell r="P19">
            <v>0</v>
          </cell>
        </row>
        <row r="20">
          <cell r="A20" t="str">
            <v>EF0014</v>
          </cell>
          <cell r="B20" t="str">
            <v>Active</v>
          </cell>
          <cell r="C20" t="str">
            <v xml:space="preserve">Adam MOHAMEDIN ADAM  </v>
          </cell>
          <cell r="D20" t="str">
            <v xml:space="preserve">Storekeeper </v>
          </cell>
          <cell r="E20" t="str">
            <v>E4</v>
          </cell>
          <cell r="F20" t="str">
            <v>F1K</v>
          </cell>
          <cell r="G20" t="str">
            <v>CA03</v>
          </cell>
          <cell r="H20" t="str">
            <v>EFC01</v>
          </cell>
          <cell r="I20">
            <v>650100</v>
          </cell>
          <cell r="J20" t="str">
            <v>LOG</v>
          </cell>
          <cell r="K20" t="str">
            <v>Office</v>
          </cell>
          <cell r="L20">
            <v>942072.5276072612</v>
          </cell>
          <cell r="M20">
            <v>471036.2638036306</v>
          </cell>
          <cell r="N20">
            <v>400000</v>
          </cell>
          <cell r="P20">
            <v>0</v>
          </cell>
        </row>
        <row r="21">
          <cell r="A21" t="str">
            <v>EF0143</v>
          </cell>
          <cell r="B21" t="str">
            <v>Stopped</v>
          </cell>
          <cell r="C21" t="str">
            <v xml:space="preserve">Hussein HAROUN MUSSA </v>
          </cell>
          <cell r="D21" t="str">
            <v>Driver</v>
          </cell>
          <cell r="E21" t="str">
            <v>C1</v>
          </cell>
          <cell r="F21">
            <v>0</v>
          </cell>
          <cell r="G21" t="str">
            <v>CA52</v>
          </cell>
          <cell r="H21" t="str">
            <v>EFC01</v>
          </cell>
          <cell r="I21">
            <v>650100</v>
          </cell>
          <cell r="J21" t="str">
            <v>LOG</v>
          </cell>
          <cell r="K21" t="str">
            <v>Office</v>
          </cell>
          <cell r="L21">
            <v>592335.26867873606</v>
          </cell>
          <cell r="M21">
            <v>296167.63433936803</v>
          </cell>
          <cell r="P21">
            <v>0</v>
          </cell>
        </row>
        <row r="22">
          <cell r="A22" t="str">
            <v>EF0019</v>
          </cell>
          <cell r="B22" t="str">
            <v>Stopped</v>
          </cell>
          <cell r="C22" t="str">
            <v xml:space="preserve">Ahmed MEKKI AHMED </v>
          </cell>
          <cell r="D22" t="str">
            <v>Health Educator</v>
          </cell>
          <cell r="E22" t="str">
            <v>C2</v>
          </cell>
          <cell r="F22">
            <v>0</v>
          </cell>
          <cell r="G22" t="str">
            <v>CA32</v>
          </cell>
          <cell r="H22" t="str">
            <v>EFN01</v>
          </cell>
          <cell r="I22">
            <v>650101</v>
          </cell>
          <cell r="J22" t="str">
            <v>NUT</v>
          </cell>
          <cell r="K22" t="str">
            <v>SFC</v>
          </cell>
          <cell r="L22">
            <v>604134.03552884806</v>
          </cell>
          <cell r="M22">
            <v>302067.01776442403</v>
          </cell>
          <cell r="P22">
            <v>0</v>
          </cell>
        </row>
        <row r="23">
          <cell r="A23" t="str">
            <v>EF0016</v>
          </cell>
          <cell r="B23" t="str">
            <v>Active</v>
          </cell>
          <cell r="C23" t="str">
            <v xml:space="preserve">Adam OSMAN AHMED </v>
          </cell>
          <cell r="D23" t="str">
            <v>PM team leader</v>
          </cell>
          <cell r="E23" t="str">
            <v>C4</v>
          </cell>
          <cell r="F23" t="str">
            <v>F1K</v>
          </cell>
          <cell r="G23" t="str">
            <v>CA02</v>
          </cell>
          <cell r="H23" t="str">
            <v>EFN01</v>
          </cell>
          <cell r="I23">
            <v>650101</v>
          </cell>
          <cell r="J23" t="str">
            <v>NUT</v>
          </cell>
          <cell r="K23" t="str">
            <v>TFC</v>
          </cell>
          <cell r="L23">
            <v>638286.74939056206</v>
          </cell>
          <cell r="M23">
            <v>319143.37469528103</v>
          </cell>
          <cell r="N23">
            <v>300000</v>
          </cell>
          <cell r="P23">
            <v>0</v>
          </cell>
        </row>
        <row r="24">
          <cell r="A24" t="str">
            <v>EF0017</v>
          </cell>
          <cell r="B24" t="str">
            <v>Active</v>
          </cell>
          <cell r="C24" t="str">
            <v xml:space="preserve">Eldouma ABDELBASHER AHMED </v>
          </cell>
          <cell r="D24" t="str">
            <v>Watchman</v>
          </cell>
          <cell r="E24" t="str">
            <v>A4</v>
          </cell>
          <cell r="F24" t="str">
            <v>F1K</v>
          </cell>
          <cell r="G24" t="str">
            <v>CA02</v>
          </cell>
          <cell r="H24" t="str">
            <v>EFN01</v>
          </cell>
          <cell r="I24">
            <v>650101</v>
          </cell>
          <cell r="J24" t="str">
            <v>NUT</v>
          </cell>
          <cell r="K24" t="str">
            <v>TFC</v>
          </cell>
          <cell r="L24">
            <v>436161.64845153713</v>
          </cell>
          <cell r="M24">
            <v>218080.82422576856</v>
          </cell>
          <cell r="N24">
            <v>200000</v>
          </cell>
          <cell r="P24">
            <v>0</v>
          </cell>
        </row>
        <row r="25">
          <cell r="A25" t="str">
            <v>EF0018</v>
          </cell>
          <cell r="B25" t="str">
            <v>Active</v>
          </cell>
          <cell r="C25" t="str">
            <v xml:space="preserve">Ahmed el Tijani MANSUR MAHMUD </v>
          </cell>
          <cell r="D25" t="str">
            <v>Watchman</v>
          </cell>
          <cell r="E25" t="str">
            <v>A4</v>
          </cell>
          <cell r="F25" t="str">
            <v>F1K</v>
          </cell>
          <cell r="G25" t="str">
            <v>CA03</v>
          </cell>
          <cell r="H25" t="str">
            <v>EFC01</v>
          </cell>
          <cell r="I25">
            <v>650100</v>
          </cell>
          <cell r="J25" t="str">
            <v>LOG</v>
          </cell>
          <cell r="K25" t="str">
            <v>Office</v>
          </cell>
          <cell r="L25">
            <v>436161.64845153713</v>
          </cell>
          <cell r="M25">
            <v>218080.82422576856</v>
          </cell>
          <cell r="N25">
            <v>200000</v>
          </cell>
          <cell r="P25">
            <v>0</v>
          </cell>
        </row>
        <row r="26">
          <cell r="A26" t="str">
            <v>EF0020</v>
          </cell>
          <cell r="B26" t="str">
            <v>Active</v>
          </cell>
          <cell r="C26" t="str">
            <v xml:space="preserve">Ahmed YOUSSUF Mohamed  </v>
          </cell>
          <cell r="D26" t="str">
            <v>Food security Supervisor</v>
          </cell>
          <cell r="E26" t="str">
            <v>F4</v>
          </cell>
          <cell r="F26" t="str">
            <v>F1K</v>
          </cell>
          <cell r="G26" t="str">
            <v>CA01</v>
          </cell>
          <cell r="H26" t="str">
            <v>EFF01</v>
          </cell>
          <cell r="I26">
            <v>650101</v>
          </cell>
          <cell r="J26" t="str">
            <v>FS</v>
          </cell>
          <cell r="K26" t="str">
            <v>Field</v>
          </cell>
          <cell r="L26">
            <v>1126558.9190596484</v>
          </cell>
          <cell r="M26">
            <v>563279.45952982421</v>
          </cell>
          <cell r="P26">
            <v>0</v>
          </cell>
        </row>
        <row r="27">
          <cell r="A27" t="str">
            <v>EF0021</v>
          </cell>
          <cell r="B27" t="str">
            <v>Active</v>
          </cell>
          <cell r="C27" t="str">
            <v xml:space="preserve">Aisha BABIKIR SHUMO </v>
          </cell>
          <cell r="D27" t="str">
            <v>Home Visitor</v>
          </cell>
          <cell r="E27" t="str">
            <v>B4</v>
          </cell>
          <cell r="F27" t="str">
            <v>F1K</v>
          </cell>
          <cell r="G27" t="str">
            <v>CA02</v>
          </cell>
          <cell r="H27" t="str">
            <v>EFN01</v>
          </cell>
          <cell r="I27">
            <v>650101</v>
          </cell>
          <cell r="J27" t="str">
            <v>NUT</v>
          </cell>
          <cell r="K27" t="str">
            <v>TFC</v>
          </cell>
          <cell r="L27">
            <v>517011.31442510424</v>
          </cell>
          <cell r="M27">
            <v>258505.65721255212</v>
          </cell>
          <cell r="P27">
            <v>0</v>
          </cell>
        </row>
        <row r="28">
          <cell r="A28" t="str">
            <v>EF0023</v>
          </cell>
          <cell r="B28" t="str">
            <v>Active</v>
          </cell>
          <cell r="C28" t="str">
            <v xml:space="preserve">Al Tom ISMAIL MOHAMMED </v>
          </cell>
          <cell r="D28" t="str">
            <v xml:space="preserve">Watchman </v>
          </cell>
          <cell r="E28" t="str">
            <v>A4</v>
          </cell>
          <cell r="F28" t="str">
            <v>F1K</v>
          </cell>
          <cell r="G28" t="str">
            <v>CA03</v>
          </cell>
          <cell r="H28" t="str">
            <v>EFC01</v>
          </cell>
          <cell r="I28">
            <v>650100</v>
          </cell>
          <cell r="J28" t="str">
            <v>LOG</v>
          </cell>
          <cell r="K28" t="str">
            <v>WHouse</v>
          </cell>
          <cell r="L28">
            <v>436161.64845153713</v>
          </cell>
          <cell r="M28">
            <v>218080.82422576856</v>
          </cell>
          <cell r="N28">
            <v>200000</v>
          </cell>
          <cell r="P28">
            <v>0</v>
          </cell>
        </row>
        <row r="29">
          <cell r="A29" t="str">
            <v>EF0024</v>
          </cell>
          <cell r="B29" t="str">
            <v>Active</v>
          </cell>
          <cell r="C29" t="str">
            <v xml:space="preserve">Amir ABAKER ADAM </v>
          </cell>
          <cell r="D29" t="str">
            <v>PM team leader</v>
          </cell>
          <cell r="E29" t="str">
            <v>C4</v>
          </cell>
          <cell r="F29" t="str">
            <v>F1K</v>
          </cell>
          <cell r="G29" t="str">
            <v>CA02</v>
          </cell>
          <cell r="H29" t="str">
            <v>EFN01</v>
          </cell>
          <cell r="I29">
            <v>650101</v>
          </cell>
          <cell r="J29" t="str">
            <v>NUT</v>
          </cell>
          <cell r="K29" t="str">
            <v>TFC</v>
          </cell>
          <cell r="L29">
            <v>638286.74939056206</v>
          </cell>
          <cell r="M29">
            <v>319143.37469528103</v>
          </cell>
          <cell r="N29">
            <v>300000</v>
          </cell>
          <cell r="P29">
            <v>0</v>
          </cell>
        </row>
        <row r="30">
          <cell r="A30" t="str">
            <v>EF0027</v>
          </cell>
          <cell r="B30" t="str">
            <v>Stopped</v>
          </cell>
          <cell r="C30" t="str">
            <v xml:space="preserve">Angelo WOLL </v>
          </cell>
          <cell r="D30" t="str">
            <v>PM team leader</v>
          </cell>
          <cell r="E30" t="str">
            <v>C</v>
          </cell>
          <cell r="F30">
            <v>0</v>
          </cell>
          <cell r="G30" t="str">
            <v>CA03</v>
          </cell>
          <cell r="H30" t="str">
            <v>EFN01</v>
          </cell>
          <cell r="I30">
            <v>650101</v>
          </cell>
          <cell r="J30" t="str">
            <v>NUT</v>
          </cell>
          <cell r="K30" t="str">
            <v>TFC</v>
          </cell>
          <cell r="L30">
            <v>580536.02859999996</v>
          </cell>
          <cell r="M30">
            <v>290268.01429999998</v>
          </cell>
          <cell r="P30">
            <v>0</v>
          </cell>
        </row>
        <row r="31">
          <cell r="A31" t="str">
            <v>EF0028</v>
          </cell>
          <cell r="B31" t="str">
            <v>Stopped</v>
          </cell>
          <cell r="C31" t="str">
            <v xml:space="preserve">Asjad ABDALLA ADAM </v>
          </cell>
          <cell r="D31" t="str">
            <v xml:space="preserve">Food security monitor </v>
          </cell>
          <cell r="E31" t="str">
            <v>D</v>
          </cell>
          <cell r="F31">
            <v>0</v>
          </cell>
          <cell r="G31" t="str">
            <v>CA04</v>
          </cell>
          <cell r="H31" t="str">
            <v>EFF01</v>
          </cell>
          <cell r="I31">
            <v>650101</v>
          </cell>
          <cell r="J31" t="str">
            <v>FS</v>
          </cell>
          <cell r="K31" t="str">
            <v>Field</v>
          </cell>
          <cell r="L31">
            <v>706535.77600000007</v>
          </cell>
          <cell r="M31">
            <v>353267.88800000004</v>
          </cell>
          <cell r="P31">
            <v>0</v>
          </cell>
        </row>
        <row r="32">
          <cell r="A32" t="str">
            <v>EF0026</v>
          </cell>
          <cell r="B32" t="str">
            <v>Active</v>
          </cell>
          <cell r="C32" t="str">
            <v xml:space="preserve">Amna AHMED ABDELLA </v>
          </cell>
          <cell r="D32" t="str">
            <v>Cleaner</v>
          </cell>
          <cell r="E32" t="str">
            <v>A4</v>
          </cell>
          <cell r="F32" t="str">
            <v>Z1L</v>
          </cell>
          <cell r="G32" t="str">
            <v>6500O</v>
          </cell>
          <cell r="H32" t="str">
            <v>EFC01</v>
          </cell>
          <cell r="I32">
            <v>650014</v>
          </cell>
          <cell r="J32" t="str">
            <v>ADMIN</v>
          </cell>
          <cell r="K32" t="str">
            <v>Guest House</v>
          </cell>
          <cell r="L32">
            <v>436161.64845153713</v>
          </cell>
          <cell r="M32">
            <v>218080.82422576856</v>
          </cell>
          <cell r="P32">
            <v>0</v>
          </cell>
        </row>
        <row r="33">
          <cell r="A33" t="str">
            <v>EF0031</v>
          </cell>
          <cell r="B33" t="str">
            <v>Active</v>
          </cell>
          <cell r="C33" t="str">
            <v xml:space="preserve">Aziza ABDALLA ABAKER </v>
          </cell>
          <cell r="D33" t="str">
            <v>Social animator</v>
          </cell>
          <cell r="E33" t="str">
            <v>C4</v>
          </cell>
          <cell r="F33" t="str">
            <v>F1K</v>
          </cell>
          <cell r="G33" t="str">
            <v>CA02</v>
          </cell>
          <cell r="H33" t="str">
            <v>EFN01</v>
          </cell>
          <cell r="I33">
            <v>650101</v>
          </cell>
          <cell r="J33" t="str">
            <v>NUT</v>
          </cell>
          <cell r="K33" t="str">
            <v>OTP</v>
          </cell>
          <cell r="L33">
            <v>638286.74939056206</v>
          </cell>
          <cell r="M33">
            <v>319143.37469528103</v>
          </cell>
          <cell r="P33">
            <v>0</v>
          </cell>
        </row>
        <row r="34">
          <cell r="A34" t="str">
            <v>EF0035</v>
          </cell>
          <cell r="B34" t="str">
            <v>Active</v>
          </cell>
          <cell r="C34" t="str">
            <v xml:space="preserve">Eltaieb ADAM AHMED </v>
          </cell>
          <cell r="D34" t="str">
            <v xml:space="preserve">Phase Monitor </v>
          </cell>
          <cell r="E34" t="str">
            <v>B4</v>
          </cell>
          <cell r="F34" t="str">
            <v>F1K</v>
          </cell>
          <cell r="G34" t="str">
            <v>CA02</v>
          </cell>
          <cell r="H34" t="str">
            <v>EFN01</v>
          </cell>
          <cell r="I34">
            <v>650101</v>
          </cell>
          <cell r="J34" t="str">
            <v>NUT</v>
          </cell>
          <cell r="K34" t="str">
            <v>TFC</v>
          </cell>
          <cell r="L34">
            <v>517011.31442510424</v>
          </cell>
          <cell r="M34">
            <v>258505.65721255212</v>
          </cell>
          <cell r="N34">
            <v>517000</v>
          </cell>
          <cell r="P34">
            <v>0</v>
          </cell>
        </row>
        <row r="35">
          <cell r="A35" t="str">
            <v>EF0032</v>
          </cell>
          <cell r="B35" t="str">
            <v>Stopped</v>
          </cell>
          <cell r="C35" t="str">
            <v xml:space="preserve">Betty GRACE </v>
          </cell>
          <cell r="D35" t="str">
            <v>Nurse</v>
          </cell>
          <cell r="E35" t="str">
            <v>D</v>
          </cell>
          <cell r="F35">
            <v>0</v>
          </cell>
          <cell r="G35" t="str">
            <v>CA03</v>
          </cell>
          <cell r="H35" t="str">
            <v>EFN01</v>
          </cell>
          <cell r="I35">
            <v>650101</v>
          </cell>
          <cell r="J35" t="str">
            <v>NUT</v>
          </cell>
          <cell r="K35" t="str">
            <v>TFC</v>
          </cell>
          <cell r="L35">
            <v>706535.77600000007</v>
          </cell>
          <cell r="M35">
            <v>353267.88800000004</v>
          </cell>
          <cell r="P35">
            <v>0</v>
          </cell>
        </row>
        <row r="36">
          <cell r="A36" t="str">
            <v>EF0038</v>
          </cell>
          <cell r="B36" t="str">
            <v>Active</v>
          </cell>
          <cell r="C36" t="str">
            <v xml:space="preserve">Fathia ABDALLHA ABDULRHAMAN  </v>
          </cell>
          <cell r="D36" t="str">
            <v xml:space="preserve">Home Visitor </v>
          </cell>
          <cell r="E36" t="str">
            <v>B4</v>
          </cell>
          <cell r="F36" t="str">
            <v>F1K</v>
          </cell>
          <cell r="G36" t="str">
            <v>CA02</v>
          </cell>
          <cell r="H36" t="str">
            <v>EFN01</v>
          </cell>
          <cell r="I36">
            <v>650101</v>
          </cell>
          <cell r="J36" t="str">
            <v>NUT</v>
          </cell>
          <cell r="K36" t="str">
            <v>TFC</v>
          </cell>
          <cell r="L36">
            <v>517011.31442510424</v>
          </cell>
          <cell r="M36">
            <v>258505.65721255212</v>
          </cell>
          <cell r="P36">
            <v>0</v>
          </cell>
        </row>
        <row r="37">
          <cell r="A37" t="str">
            <v>EF0034</v>
          </cell>
          <cell r="B37" t="str">
            <v>Stopped</v>
          </cell>
          <cell r="C37" t="str">
            <v xml:space="preserve">Elie THOMAS </v>
          </cell>
          <cell r="D37" t="str">
            <v>Nurse</v>
          </cell>
          <cell r="E37" t="str">
            <v>D</v>
          </cell>
          <cell r="F37">
            <v>0</v>
          </cell>
          <cell r="G37" t="str">
            <v>CA03</v>
          </cell>
          <cell r="H37" t="str">
            <v>EFN01</v>
          </cell>
          <cell r="I37">
            <v>650101</v>
          </cell>
          <cell r="J37" t="str">
            <v>NUT</v>
          </cell>
          <cell r="K37" t="str">
            <v>TFC</v>
          </cell>
          <cell r="L37">
            <v>706535.77600000007</v>
          </cell>
          <cell r="M37">
            <v>353267.88800000004</v>
          </cell>
          <cell r="P37">
            <v>0</v>
          </cell>
        </row>
        <row r="38">
          <cell r="A38" t="str">
            <v>EF0039</v>
          </cell>
          <cell r="B38" t="str">
            <v>Active</v>
          </cell>
          <cell r="C38" t="str">
            <v xml:space="preserve">Fatima ABDERAHMAN HASSAN </v>
          </cell>
          <cell r="D38" t="str">
            <v xml:space="preserve">Cook </v>
          </cell>
          <cell r="E38" t="str">
            <v>A4</v>
          </cell>
          <cell r="F38" t="str">
            <v>F1K</v>
          </cell>
          <cell r="G38" t="str">
            <v>CA02</v>
          </cell>
          <cell r="H38" t="str">
            <v>EFN01</v>
          </cell>
          <cell r="I38">
            <v>650101</v>
          </cell>
          <cell r="J38" t="str">
            <v>NUT</v>
          </cell>
          <cell r="K38" t="str">
            <v>TFC</v>
          </cell>
          <cell r="L38">
            <v>436161.64845153713</v>
          </cell>
          <cell r="M38">
            <v>218080.82422576856</v>
          </cell>
          <cell r="P38">
            <v>0</v>
          </cell>
        </row>
        <row r="39">
          <cell r="A39" t="str">
            <v>EF0036</v>
          </cell>
          <cell r="B39" t="str">
            <v>Stopped</v>
          </cell>
          <cell r="C39" t="str">
            <v xml:space="preserve">Fadhia ISMIEL </v>
          </cell>
          <cell r="D39" t="str">
            <v xml:space="preserve">Cleaner </v>
          </cell>
          <cell r="E39" t="str">
            <v>A</v>
          </cell>
          <cell r="F39">
            <v>0</v>
          </cell>
          <cell r="G39" t="str">
            <v>CA03</v>
          </cell>
          <cell r="H39" t="str">
            <v>EFN01</v>
          </cell>
          <cell r="I39">
            <v>650101</v>
          </cell>
          <cell r="J39" t="str">
            <v>NUT</v>
          </cell>
          <cell r="K39" t="str">
            <v>TFC</v>
          </cell>
          <cell r="L39">
            <v>396786.07494000002</v>
          </cell>
          <cell r="M39">
            <v>198393.03747000001</v>
          </cell>
          <cell r="P39">
            <v>0</v>
          </cell>
        </row>
        <row r="40">
          <cell r="A40" t="str">
            <v>EF0037</v>
          </cell>
          <cell r="B40" t="str">
            <v>Stopped</v>
          </cell>
          <cell r="C40" t="str">
            <v xml:space="preserve">Fadul MOHAMMED ABDALLA </v>
          </cell>
          <cell r="D40" t="str">
            <v xml:space="preserve">Watchman </v>
          </cell>
          <cell r="E40" t="str">
            <v>A</v>
          </cell>
          <cell r="F40">
            <v>0</v>
          </cell>
          <cell r="G40" t="str">
            <v>6500O</v>
          </cell>
          <cell r="H40" t="str">
            <v>EFC01</v>
          </cell>
          <cell r="I40">
            <v>650014</v>
          </cell>
          <cell r="J40" t="str">
            <v>LOG</v>
          </cell>
          <cell r="K40" t="str">
            <v>Guest House</v>
          </cell>
          <cell r="L40">
            <v>396786.07494000002</v>
          </cell>
          <cell r="M40">
            <v>198393.03747000001</v>
          </cell>
          <cell r="P40">
            <v>0</v>
          </cell>
        </row>
        <row r="41">
          <cell r="A41" t="str">
            <v>EF0040</v>
          </cell>
          <cell r="B41" t="str">
            <v>Active</v>
          </cell>
          <cell r="C41" t="str">
            <v xml:space="preserve">Fatima ADAM IBRAHIM </v>
          </cell>
          <cell r="D41" t="str">
            <v>Cleaner</v>
          </cell>
          <cell r="E41" t="str">
            <v>A4</v>
          </cell>
          <cell r="F41" t="str">
            <v>F1K</v>
          </cell>
          <cell r="G41" t="str">
            <v>CA03</v>
          </cell>
          <cell r="H41" t="str">
            <v>EFC01</v>
          </cell>
          <cell r="I41">
            <v>650100</v>
          </cell>
          <cell r="J41" t="str">
            <v>ADMIN</v>
          </cell>
          <cell r="K41" t="str">
            <v>Office</v>
          </cell>
          <cell r="L41">
            <v>406161.64845153713</v>
          </cell>
          <cell r="M41">
            <v>203080.82422576856</v>
          </cell>
          <cell r="P41">
            <v>0</v>
          </cell>
        </row>
        <row r="42">
          <cell r="A42" t="str">
            <v>EF0041</v>
          </cell>
          <cell r="B42" t="str">
            <v>Active</v>
          </cell>
          <cell r="C42" t="str">
            <v xml:space="preserve">Fatima ADAM MOHAMED </v>
          </cell>
          <cell r="D42" t="str">
            <v xml:space="preserve">Home Visitor </v>
          </cell>
          <cell r="E42" t="str">
            <v>B4</v>
          </cell>
          <cell r="F42" t="str">
            <v>F1K</v>
          </cell>
          <cell r="G42" t="str">
            <v>CA02</v>
          </cell>
          <cell r="H42" t="str">
            <v>EFN01</v>
          </cell>
          <cell r="I42">
            <v>650101</v>
          </cell>
          <cell r="J42" t="str">
            <v>NUT</v>
          </cell>
          <cell r="K42" t="str">
            <v>TFC</v>
          </cell>
          <cell r="L42">
            <v>517011.31442510424</v>
          </cell>
          <cell r="M42">
            <v>258505.65721255212</v>
          </cell>
          <cell r="P42">
            <v>0</v>
          </cell>
        </row>
        <row r="43">
          <cell r="A43" t="str">
            <v>EF0044</v>
          </cell>
          <cell r="B43" t="str">
            <v>Active</v>
          </cell>
          <cell r="C43" t="str">
            <v xml:space="preserve">Halima IBRAHIM ABDLESSIS </v>
          </cell>
          <cell r="D43" t="str">
            <v xml:space="preserve">Cleaner </v>
          </cell>
          <cell r="E43" t="str">
            <v>A4</v>
          </cell>
          <cell r="F43" t="str">
            <v>F1K</v>
          </cell>
          <cell r="G43" t="str">
            <v>CA02</v>
          </cell>
          <cell r="H43" t="str">
            <v>EFN01</v>
          </cell>
          <cell r="I43">
            <v>650101</v>
          </cell>
          <cell r="J43" t="str">
            <v>NUT</v>
          </cell>
          <cell r="K43" t="str">
            <v>TFC</v>
          </cell>
          <cell r="L43">
            <v>436161.64845153713</v>
          </cell>
          <cell r="M43">
            <v>218080.82422576856</v>
          </cell>
          <cell r="N43">
            <v>100000</v>
          </cell>
          <cell r="P43">
            <v>0</v>
          </cell>
        </row>
        <row r="44">
          <cell r="A44" t="str">
            <v>EF0045</v>
          </cell>
          <cell r="B44" t="str">
            <v>Active</v>
          </cell>
          <cell r="C44" t="str">
            <v xml:space="preserve">Hanan MOHAMAD ADAM </v>
          </cell>
          <cell r="D44" t="str">
            <v xml:space="preserve">Psychosocial Worker </v>
          </cell>
          <cell r="E44" t="str">
            <v>D4</v>
          </cell>
          <cell r="F44" t="str">
            <v>F1K</v>
          </cell>
          <cell r="G44" t="str">
            <v>CA02</v>
          </cell>
          <cell r="H44" t="str">
            <v>EFN01</v>
          </cell>
          <cell r="I44">
            <v>650101</v>
          </cell>
          <cell r="J44" t="str">
            <v>NUT</v>
          </cell>
          <cell r="K44" t="str">
            <v>OTP</v>
          </cell>
          <cell r="L44">
            <v>776886.20824858558</v>
          </cell>
          <cell r="M44">
            <v>388443.10412429279</v>
          </cell>
          <cell r="P44">
            <v>0</v>
          </cell>
        </row>
        <row r="45">
          <cell r="A45" t="str">
            <v>EF0042</v>
          </cell>
          <cell r="B45" t="str">
            <v>Stopped</v>
          </cell>
          <cell r="C45" t="str">
            <v xml:space="preserve">Gafar HASSAN OMAR </v>
          </cell>
          <cell r="D45" t="str">
            <v xml:space="preserve">Food Distributor </v>
          </cell>
          <cell r="E45" t="str">
            <v>B2</v>
          </cell>
          <cell r="F45">
            <v>0</v>
          </cell>
          <cell r="G45" t="str">
            <v>CA32</v>
          </cell>
          <cell r="H45" t="str">
            <v>EFN01</v>
          </cell>
          <cell r="I45">
            <v>650101</v>
          </cell>
          <cell r="J45" t="str">
            <v>NUT</v>
          </cell>
          <cell r="K45" t="str">
            <v>SFC</v>
          </cell>
          <cell r="L45">
            <v>489826.67515471968</v>
          </cell>
          <cell r="M45">
            <v>244913.33757735984</v>
          </cell>
          <cell r="P45">
            <v>0</v>
          </cell>
        </row>
        <row r="46">
          <cell r="A46" t="str">
            <v>EF0043</v>
          </cell>
          <cell r="B46" t="str">
            <v>Stopped</v>
          </cell>
          <cell r="C46" t="str">
            <v xml:space="preserve">Gezira ABAKER ADAM MOHAMED </v>
          </cell>
          <cell r="D46" t="str">
            <v xml:space="preserve">Home Visitor </v>
          </cell>
          <cell r="E46" t="str">
            <v>B</v>
          </cell>
          <cell r="F46">
            <v>0</v>
          </cell>
          <cell r="G46" t="str">
            <v>CA03</v>
          </cell>
          <cell r="H46" t="str">
            <v>EFN01</v>
          </cell>
          <cell r="I46">
            <v>650101</v>
          </cell>
          <cell r="J46" t="str">
            <v>NUT</v>
          </cell>
          <cell r="K46" t="str">
            <v>TFC</v>
          </cell>
          <cell r="L46">
            <v>470286.45574</v>
          </cell>
          <cell r="M46">
            <v>235143.22787</v>
          </cell>
          <cell r="P46">
            <v>0</v>
          </cell>
        </row>
        <row r="47">
          <cell r="A47" t="str">
            <v>EF0046</v>
          </cell>
          <cell r="B47" t="str">
            <v>Active</v>
          </cell>
          <cell r="C47" t="str">
            <v xml:space="preserve">Hassan AHMED ABDURAHMAN </v>
          </cell>
          <cell r="D47" t="str">
            <v xml:space="preserve">TFC Supervisor </v>
          </cell>
          <cell r="E47" t="str">
            <v>F4</v>
          </cell>
          <cell r="F47" t="str">
            <v>F1K</v>
          </cell>
          <cell r="G47" t="str">
            <v>CA02</v>
          </cell>
          <cell r="H47" t="str">
            <v>EFN01</v>
          </cell>
          <cell r="I47">
            <v>650101</v>
          </cell>
          <cell r="J47" t="str">
            <v>NUT</v>
          </cell>
          <cell r="K47" t="str">
            <v>TFC</v>
          </cell>
          <cell r="L47">
            <v>1126558.9190596484</v>
          </cell>
          <cell r="M47">
            <v>563279.45952982421</v>
          </cell>
          <cell r="N47">
            <v>300000</v>
          </cell>
          <cell r="P47">
            <v>0</v>
          </cell>
        </row>
        <row r="48">
          <cell r="A48" t="str">
            <v>EF0047</v>
          </cell>
          <cell r="B48" t="str">
            <v>Active</v>
          </cell>
          <cell r="C48" t="str">
            <v xml:space="preserve">Hassan HASHIM ALI </v>
          </cell>
          <cell r="D48" t="str">
            <v>Watchman</v>
          </cell>
          <cell r="E48" t="str">
            <v>A4</v>
          </cell>
          <cell r="F48" t="str">
            <v>F1K</v>
          </cell>
          <cell r="G48" t="str">
            <v>CA03</v>
          </cell>
          <cell r="H48" t="str">
            <v>EFC01</v>
          </cell>
          <cell r="I48">
            <v>650100</v>
          </cell>
          <cell r="J48" t="str">
            <v>LOG</v>
          </cell>
          <cell r="K48" t="str">
            <v>Office</v>
          </cell>
          <cell r="L48">
            <v>436161.64845153713</v>
          </cell>
          <cell r="M48">
            <v>218080.82422576856</v>
          </cell>
          <cell r="P48">
            <v>0</v>
          </cell>
        </row>
        <row r="49">
          <cell r="A49" t="str">
            <v>EF0048</v>
          </cell>
          <cell r="B49" t="str">
            <v>Active</v>
          </cell>
          <cell r="C49" t="str">
            <v xml:space="preserve">Hassina ADDOMA ABDULLA </v>
          </cell>
          <cell r="D49" t="str">
            <v xml:space="preserve">Home Visitor </v>
          </cell>
          <cell r="E49" t="str">
            <v>B4</v>
          </cell>
          <cell r="F49" t="str">
            <v>F1K</v>
          </cell>
          <cell r="G49" t="str">
            <v>CA02</v>
          </cell>
          <cell r="H49" t="str">
            <v>EFN01</v>
          </cell>
          <cell r="I49">
            <v>650101</v>
          </cell>
          <cell r="J49" t="str">
            <v>NUT</v>
          </cell>
          <cell r="K49" t="str">
            <v>TFC</v>
          </cell>
          <cell r="L49">
            <v>517011.31442510424</v>
          </cell>
          <cell r="M49">
            <v>258505.65721255212</v>
          </cell>
          <cell r="P49">
            <v>0</v>
          </cell>
        </row>
        <row r="50">
          <cell r="A50" t="str">
            <v>EF0053</v>
          </cell>
          <cell r="B50" t="str">
            <v>Active</v>
          </cell>
          <cell r="C50" t="str">
            <v xml:space="preserve">Ibrahim ABDERAHMAN MAHMOUD </v>
          </cell>
          <cell r="D50" t="str">
            <v xml:space="preserve">Phase Monitor </v>
          </cell>
          <cell r="E50" t="str">
            <v>B4</v>
          </cell>
          <cell r="F50" t="str">
            <v>F1K</v>
          </cell>
          <cell r="G50" t="str">
            <v>CA02</v>
          </cell>
          <cell r="H50" t="str">
            <v>EFN01</v>
          </cell>
          <cell r="I50">
            <v>650101</v>
          </cell>
          <cell r="J50" t="str">
            <v>NUT</v>
          </cell>
          <cell r="K50" t="str">
            <v>TFC</v>
          </cell>
          <cell r="L50">
            <v>517011.31442510424</v>
          </cell>
          <cell r="M50">
            <v>258505.65721255212</v>
          </cell>
          <cell r="P50">
            <v>0</v>
          </cell>
        </row>
        <row r="51">
          <cell r="A51" t="str">
            <v>EF0054</v>
          </cell>
          <cell r="B51" t="str">
            <v>Active</v>
          </cell>
          <cell r="C51" t="str">
            <v xml:space="preserve">Ibrahim MOHAMED Adam </v>
          </cell>
          <cell r="D51" t="str">
            <v>Medical Assistant</v>
          </cell>
          <cell r="E51" t="str">
            <v>E4</v>
          </cell>
          <cell r="F51" t="str">
            <v>F1K</v>
          </cell>
          <cell r="G51" t="str">
            <v>CA02</v>
          </cell>
          <cell r="H51" t="str">
            <v>EFN01</v>
          </cell>
          <cell r="I51">
            <v>650101</v>
          </cell>
          <cell r="J51" t="str">
            <v>NUT</v>
          </cell>
          <cell r="K51" t="str">
            <v>OTP</v>
          </cell>
          <cell r="L51">
            <v>942072.5276072612</v>
          </cell>
          <cell r="M51">
            <v>471036.2638036306</v>
          </cell>
          <cell r="P51">
            <v>0</v>
          </cell>
        </row>
        <row r="52">
          <cell r="A52" t="str">
            <v>EF0055</v>
          </cell>
          <cell r="B52" t="str">
            <v>Active</v>
          </cell>
          <cell r="C52" t="str">
            <v xml:space="preserve">Insaf IBRAHIM ADAM </v>
          </cell>
          <cell r="D52" t="str">
            <v xml:space="preserve">Home Visitor </v>
          </cell>
          <cell r="E52" t="str">
            <v>B4</v>
          </cell>
          <cell r="F52" t="str">
            <v>F1K</v>
          </cell>
          <cell r="G52" t="str">
            <v>CA02</v>
          </cell>
          <cell r="H52" t="str">
            <v>EFN01</v>
          </cell>
          <cell r="I52">
            <v>650101</v>
          </cell>
          <cell r="J52" t="str">
            <v>NUT</v>
          </cell>
          <cell r="K52" t="str">
            <v>TFC</v>
          </cell>
          <cell r="L52">
            <v>517011.31442510424</v>
          </cell>
          <cell r="M52">
            <v>258505.65721255212</v>
          </cell>
          <cell r="P52">
            <v>0</v>
          </cell>
        </row>
        <row r="53">
          <cell r="A53" t="str">
            <v>EF0050</v>
          </cell>
          <cell r="B53" t="str">
            <v>Stopped</v>
          </cell>
          <cell r="C53" t="str">
            <v xml:space="preserve">Hawa ABDALLA MUKHTAR </v>
          </cell>
          <cell r="D53" t="str">
            <v xml:space="preserve">Cook </v>
          </cell>
          <cell r="E53" t="str">
            <v>A1</v>
          </cell>
          <cell r="F53">
            <v>0</v>
          </cell>
          <cell r="G53" t="str">
            <v>CA22</v>
          </cell>
          <cell r="H53" t="str">
            <v>EFN01</v>
          </cell>
          <cell r="I53">
            <v>650101</v>
          </cell>
          <cell r="J53" t="str">
            <v>NUT</v>
          </cell>
          <cell r="K53" t="str">
            <v>TFC</v>
          </cell>
          <cell r="L53">
            <v>405204.07460792002</v>
          </cell>
          <cell r="M53">
            <v>202602.03730396001</v>
          </cell>
          <cell r="P53">
            <v>0</v>
          </cell>
        </row>
        <row r="54">
          <cell r="A54" t="str">
            <v>EF0051</v>
          </cell>
          <cell r="B54" t="str">
            <v>Stopped</v>
          </cell>
          <cell r="C54" t="str">
            <v xml:space="preserve">Houda HAMID </v>
          </cell>
          <cell r="D54" t="str">
            <v xml:space="preserve">Phase Monitor </v>
          </cell>
          <cell r="E54" t="str">
            <v>B</v>
          </cell>
          <cell r="F54">
            <v>0</v>
          </cell>
          <cell r="G54" t="str">
            <v>CA03</v>
          </cell>
          <cell r="H54" t="str">
            <v>EFN01</v>
          </cell>
          <cell r="I54">
            <v>650101</v>
          </cell>
          <cell r="J54" t="str">
            <v>NUT</v>
          </cell>
          <cell r="K54" t="str">
            <v>TFC</v>
          </cell>
          <cell r="L54">
            <v>470286.45574</v>
          </cell>
          <cell r="M54">
            <v>235143.22787</v>
          </cell>
          <cell r="P54">
            <v>0</v>
          </cell>
        </row>
        <row r="55">
          <cell r="A55" t="str">
            <v>EF0052</v>
          </cell>
          <cell r="B55" t="str">
            <v>Stopped</v>
          </cell>
          <cell r="C55" t="str">
            <v xml:space="preserve">Houda TIRAB AMIR </v>
          </cell>
          <cell r="D55" t="str">
            <v xml:space="preserve">Cook </v>
          </cell>
          <cell r="E55" t="str">
            <v>A</v>
          </cell>
          <cell r="F55">
            <v>0</v>
          </cell>
          <cell r="G55" t="str">
            <v>CA03</v>
          </cell>
          <cell r="H55" t="str">
            <v>EFN01</v>
          </cell>
          <cell r="I55">
            <v>650101</v>
          </cell>
          <cell r="J55" t="str">
            <v>NUT</v>
          </cell>
          <cell r="K55" t="str">
            <v>TFC</v>
          </cell>
          <cell r="L55">
            <v>396786.07494000002</v>
          </cell>
          <cell r="M55">
            <v>198393.03747000001</v>
          </cell>
          <cell r="P55">
            <v>0</v>
          </cell>
        </row>
        <row r="56">
          <cell r="A56" t="str">
            <v>EF0057</v>
          </cell>
          <cell r="B56" t="str">
            <v>Active</v>
          </cell>
          <cell r="C56" t="str">
            <v xml:space="preserve">Izeldeen ADAM YOUSSUF </v>
          </cell>
          <cell r="D56" t="str">
            <v>Home Visitor Team Leader</v>
          </cell>
          <cell r="E56" t="str">
            <v>D4</v>
          </cell>
          <cell r="F56" t="str">
            <v>F1K</v>
          </cell>
          <cell r="G56" t="str">
            <v>CA02</v>
          </cell>
          <cell r="H56" t="str">
            <v>EFN01</v>
          </cell>
          <cell r="I56">
            <v>650101</v>
          </cell>
          <cell r="J56" t="str">
            <v>NUT</v>
          </cell>
          <cell r="K56" t="str">
            <v>TFC</v>
          </cell>
          <cell r="L56">
            <v>776886.20824858558</v>
          </cell>
          <cell r="M56">
            <v>388443.10412429279</v>
          </cell>
          <cell r="P56">
            <v>0</v>
          </cell>
        </row>
        <row r="57">
          <cell r="A57" t="str">
            <v>EF0058</v>
          </cell>
          <cell r="B57" t="str">
            <v>Active</v>
          </cell>
          <cell r="C57" t="str">
            <v xml:space="preserve">Ishag HASSAN IDRISS ABDELLA </v>
          </cell>
          <cell r="D57" t="str">
            <v>Watchman</v>
          </cell>
          <cell r="E57" t="str">
            <v>A4</v>
          </cell>
          <cell r="F57" t="str">
            <v>F1K</v>
          </cell>
          <cell r="G57" t="str">
            <v>CA02</v>
          </cell>
          <cell r="H57" t="str">
            <v>EFN01</v>
          </cell>
          <cell r="I57">
            <v>650101</v>
          </cell>
          <cell r="J57" t="str">
            <v>NUT</v>
          </cell>
          <cell r="K57" t="str">
            <v>TFC</v>
          </cell>
          <cell r="L57">
            <v>436161.64845153713</v>
          </cell>
          <cell r="M57">
            <v>218080.82422576856</v>
          </cell>
          <cell r="N57">
            <v>150000</v>
          </cell>
          <cell r="P57">
            <v>0</v>
          </cell>
        </row>
        <row r="58">
          <cell r="A58" t="str">
            <v>EF0059</v>
          </cell>
          <cell r="B58" t="str">
            <v>Active</v>
          </cell>
          <cell r="C58" t="str">
            <v xml:space="preserve">Ismail MOHAMED GUMAA </v>
          </cell>
          <cell r="D58" t="str">
            <v xml:space="preserve">Watchman </v>
          </cell>
          <cell r="E58" t="str">
            <v>A4</v>
          </cell>
          <cell r="F58" t="str">
            <v>Z1L</v>
          </cell>
          <cell r="G58" t="str">
            <v>6500O</v>
          </cell>
          <cell r="H58" t="str">
            <v>EFC01</v>
          </cell>
          <cell r="I58">
            <v>650014</v>
          </cell>
          <cell r="J58" t="str">
            <v>LOG</v>
          </cell>
          <cell r="K58" t="str">
            <v>Guest house</v>
          </cell>
          <cell r="L58">
            <v>436161.64845153713</v>
          </cell>
          <cell r="M58">
            <v>218080.82422576856</v>
          </cell>
          <cell r="P58">
            <v>0</v>
          </cell>
        </row>
        <row r="59">
          <cell r="A59" t="str">
            <v>EF0056</v>
          </cell>
          <cell r="B59" t="str">
            <v>Stopped</v>
          </cell>
          <cell r="C59" t="str">
            <v xml:space="preserve">Isak ADAM ABAKHAR </v>
          </cell>
          <cell r="D59" t="str">
            <v xml:space="preserve">Measurer </v>
          </cell>
          <cell r="E59" t="str">
            <v>B2</v>
          </cell>
          <cell r="F59">
            <v>0</v>
          </cell>
          <cell r="G59" t="str">
            <v>CA32</v>
          </cell>
          <cell r="H59" t="str">
            <v>EFN01</v>
          </cell>
          <cell r="I59">
            <v>650101</v>
          </cell>
          <cell r="J59" t="str">
            <v>NUT</v>
          </cell>
          <cell r="K59" t="str">
            <v>SFC</v>
          </cell>
          <cell r="L59">
            <v>489826.67515471968</v>
          </cell>
          <cell r="M59">
            <v>244913.33757735984</v>
          </cell>
          <cell r="P59">
            <v>0</v>
          </cell>
        </row>
        <row r="60">
          <cell r="A60" t="str">
            <v>EF0063</v>
          </cell>
          <cell r="B60" t="str">
            <v>Active</v>
          </cell>
          <cell r="C60" t="str">
            <v xml:space="preserve">Kubra ISHAG ABDULKARIM </v>
          </cell>
          <cell r="D60" t="str">
            <v>Nurse</v>
          </cell>
          <cell r="E60" t="str">
            <v>D4</v>
          </cell>
          <cell r="F60" t="str">
            <v>F1K</v>
          </cell>
          <cell r="G60" t="str">
            <v>CA02</v>
          </cell>
          <cell r="H60" t="str">
            <v>EFN01</v>
          </cell>
          <cell r="I60">
            <v>650101</v>
          </cell>
          <cell r="J60" t="str">
            <v>NUT</v>
          </cell>
          <cell r="K60" t="str">
            <v>TFC</v>
          </cell>
          <cell r="L60">
            <v>776886.20824858558</v>
          </cell>
          <cell r="M60">
            <v>388443.10412429279</v>
          </cell>
          <cell r="P60">
            <v>0</v>
          </cell>
        </row>
        <row r="61">
          <cell r="A61" t="str">
            <v>EF0068</v>
          </cell>
          <cell r="B61" t="str">
            <v>Active</v>
          </cell>
          <cell r="C61" t="str">
            <v xml:space="preserve">Mohamed ABDELRAHMAN ABDELMAWLA </v>
          </cell>
          <cell r="D61" t="str">
            <v>Watchman</v>
          </cell>
          <cell r="E61" t="str">
            <v>A4</v>
          </cell>
          <cell r="F61" t="str">
            <v>F1K</v>
          </cell>
          <cell r="G61" t="str">
            <v>CA03</v>
          </cell>
          <cell r="H61" t="str">
            <v>EFC01</v>
          </cell>
          <cell r="I61">
            <v>650100</v>
          </cell>
          <cell r="J61" t="str">
            <v>LOG</v>
          </cell>
          <cell r="K61" t="str">
            <v>Office</v>
          </cell>
          <cell r="L61">
            <v>436161.64845153713</v>
          </cell>
          <cell r="M61">
            <v>218080.82422576856</v>
          </cell>
          <cell r="N61">
            <v>200000</v>
          </cell>
          <cell r="P61">
            <v>0</v>
          </cell>
        </row>
        <row r="62">
          <cell r="A62" t="str">
            <v>EF0096</v>
          </cell>
          <cell r="B62" t="str">
            <v>Stopped</v>
          </cell>
          <cell r="C62" t="str">
            <v xml:space="preserve">Yousif ADAM KHAMIS </v>
          </cell>
          <cell r="D62" t="str">
            <v>Purchaser</v>
          </cell>
          <cell r="E62" t="str">
            <v>E2</v>
          </cell>
          <cell r="F62" t="str">
            <v>F1J</v>
          </cell>
          <cell r="G62" t="str">
            <v>CA52</v>
          </cell>
          <cell r="H62" t="str">
            <v>EFC01</v>
          </cell>
          <cell r="I62">
            <v>650100</v>
          </cell>
          <cell r="J62" t="str">
            <v>LOG</v>
          </cell>
          <cell r="K62" t="str">
            <v>Office</v>
          </cell>
          <cell r="L62">
            <v>886519.8874912</v>
          </cell>
          <cell r="M62">
            <v>443259.9437456</v>
          </cell>
          <cell r="P62">
            <v>0</v>
          </cell>
        </row>
        <row r="63">
          <cell r="A63" t="str">
            <v>EF0175</v>
          </cell>
          <cell r="B63" t="str">
            <v>Stopped</v>
          </cell>
          <cell r="C63" t="str">
            <v xml:space="preserve">Souleiman AZIN AHMED </v>
          </cell>
          <cell r="D63" t="str">
            <v>Rehabilitation Assitant</v>
          </cell>
          <cell r="E63" t="str">
            <v>C1</v>
          </cell>
          <cell r="F63" t="str">
            <v>F1J</v>
          </cell>
          <cell r="G63" t="str">
            <v>CA52</v>
          </cell>
          <cell r="H63" t="str">
            <v>EFC01</v>
          </cell>
          <cell r="I63">
            <v>650100</v>
          </cell>
          <cell r="J63" t="str">
            <v>LOG</v>
          </cell>
          <cell r="K63" t="str">
            <v>Office</v>
          </cell>
          <cell r="L63">
            <v>592335.26867873606</v>
          </cell>
          <cell r="M63">
            <v>296167.63433936803</v>
          </cell>
          <cell r="P63">
            <v>0</v>
          </cell>
        </row>
        <row r="64">
          <cell r="A64" t="str">
            <v>EF0061</v>
          </cell>
          <cell r="B64" t="str">
            <v>Stopped</v>
          </cell>
          <cell r="C64" t="str">
            <v xml:space="preserve">Khadija YOUNIS </v>
          </cell>
          <cell r="D64" t="str">
            <v xml:space="preserve">Cleaner </v>
          </cell>
          <cell r="E64" t="str">
            <v>A</v>
          </cell>
          <cell r="F64">
            <v>0</v>
          </cell>
          <cell r="G64" t="str">
            <v>CA03</v>
          </cell>
          <cell r="H64" t="str">
            <v>EFN01</v>
          </cell>
          <cell r="I64">
            <v>650101</v>
          </cell>
          <cell r="J64" t="str">
            <v>NUT</v>
          </cell>
          <cell r="K64" t="str">
            <v>TFC</v>
          </cell>
          <cell r="L64">
            <v>396786.07494000002</v>
          </cell>
          <cell r="M64">
            <v>198393.03747000001</v>
          </cell>
          <cell r="P64">
            <v>0</v>
          </cell>
        </row>
        <row r="65">
          <cell r="A65" t="str">
            <v>EF0062</v>
          </cell>
          <cell r="B65" t="str">
            <v>Stopped</v>
          </cell>
          <cell r="C65" t="str">
            <v xml:space="preserve">Khalid IBRAHIM HAMID </v>
          </cell>
          <cell r="D65" t="str">
            <v xml:space="preserve">Log Assistant </v>
          </cell>
          <cell r="E65" t="str">
            <v>G1</v>
          </cell>
          <cell r="F65">
            <v>0</v>
          </cell>
          <cell r="G65" t="str">
            <v>BA30</v>
          </cell>
          <cell r="H65" t="str">
            <v>EFC01</v>
          </cell>
          <cell r="I65">
            <v>650100</v>
          </cell>
          <cell r="J65" t="str">
            <v>LOG</v>
          </cell>
          <cell r="K65" t="str">
            <v>Office</v>
          </cell>
          <cell r="L65">
            <v>1277871.9450107741</v>
          </cell>
          <cell r="M65">
            <v>638935.97250538704</v>
          </cell>
          <cell r="P65">
            <v>0</v>
          </cell>
        </row>
        <row r="66">
          <cell r="A66" t="str">
            <v>EF0070</v>
          </cell>
          <cell r="B66" t="str">
            <v>Active</v>
          </cell>
          <cell r="C66" t="str">
            <v xml:space="preserve">Mohamed BEKHIT ABDURAHMAN </v>
          </cell>
          <cell r="D66" t="str">
            <v xml:space="preserve">Phase Monitor </v>
          </cell>
          <cell r="E66" t="str">
            <v>B4</v>
          </cell>
          <cell r="F66" t="str">
            <v>F1K</v>
          </cell>
          <cell r="G66" t="str">
            <v>CA02</v>
          </cell>
          <cell r="H66" t="str">
            <v>EFN01</v>
          </cell>
          <cell r="I66">
            <v>650101</v>
          </cell>
          <cell r="J66" t="str">
            <v>NUT</v>
          </cell>
          <cell r="K66" t="str">
            <v>TFC</v>
          </cell>
          <cell r="L66">
            <v>517011.31442510424</v>
          </cell>
          <cell r="M66">
            <v>258505.65721255212</v>
          </cell>
          <cell r="P66">
            <v>0</v>
          </cell>
        </row>
        <row r="67">
          <cell r="A67" t="str">
            <v>EF0064</v>
          </cell>
          <cell r="B67" t="str">
            <v>Stopped</v>
          </cell>
          <cell r="C67" t="str">
            <v xml:space="preserve">Mahmoud AHMED MOHAMMED ALDOMA </v>
          </cell>
          <cell r="D67" t="str">
            <v>Purchaser</v>
          </cell>
          <cell r="E67" t="str">
            <v>E1</v>
          </cell>
          <cell r="F67">
            <v>0</v>
          </cell>
          <cell r="G67" t="str">
            <v>BA30</v>
          </cell>
          <cell r="H67" t="str">
            <v>EFC01</v>
          </cell>
          <cell r="I67">
            <v>650100</v>
          </cell>
          <cell r="J67" t="str">
            <v>LOG</v>
          </cell>
          <cell r="K67" t="str">
            <v>Office</v>
          </cell>
          <cell r="L67">
            <v>867281.15554767998</v>
          </cell>
          <cell r="M67">
            <v>433640.57777383999</v>
          </cell>
          <cell r="P67">
            <v>0</v>
          </cell>
        </row>
        <row r="68">
          <cell r="A68" t="str">
            <v>EF0065</v>
          </cell>
          <cell r="B68" t="str">
            <v>Stopped</v>
          </cell>
          <cell r="C68" t="str">
            <v xml:space="preserve">Majda MOHAMED ADAM </v>
          </cell>
          <cell r="D68" t="str">
            <v xml:space="preserve">Cleaner </v>
          </cell>
          <cell r="E68" t="str">
            <v>A1</v>
          </cell>
          <cell r="F68">
            <v>0</v>
          </cell>
          <cell r="G68" t="str">
            <v>CA22</v>
          </cell>
          <cell r="H68" t="str">
            <v>EFN01</v>
          </cell>
          <cell r="I68">
            <v>650101</v>
          </cell>
          <cell r="J68" t="str">
            <v>NUT</v>
          </cell>
          <cell r="K68" t="str">
            <v>TFC</v>
          </cell>
          <cell r="L68">
            <v>405204.07460792002</v>
          </cell>
          <cell r="M68">
            <v>202602.03730396001</v>
          </cell>
          <cell r="P68">
            <v>0</v>
          </cell>
        </row>
        <row r="69">
          <cell r="A69" t="str">
            <v>EF0066</v>
          </cell>
          <cell r="B69" t="str">
            <v>Stopped</v>
          </cell>
          <cell r="C69" t="str">
            <v xml:space="preserve">Mariam EL TAHEIR HAROUN </v>
          </cell>
          <cell r="D69" t="str">
            <v>Social Worker</v>
          </cell>
          <cell r="E69" t="str">
            <v>C1</v>
          </cell>
          <cell r="F69">
            <v>0</v>
          </cell>
          <cell r="G69" t="str">
            <v>CA22</v>
          </cell>
          <cell r="H69" t="str">
            <v>EFN01</v>
          </cell>
          <cell r="I69">
            <v>650101</v>
          </cell>
          <cell r="J69" t="str">
            <v>NUT</v>
          </cell>
          <cell r="K69" t="str">
            <v>TFC</v>
          </cell>
          <cell r="L69">
            <v>592335.26867873606</v>
          </cell>
          <cell r="M69">
            <v>296167.63433936803</v>
          </cell>
          <cell r="P69">
            <v>0</v>
          </cell>
        </row>
        <row r="70">
          <cell r="A70" t="str">
            <v>EF0071</v>
          </cell>
          <cell r="B70" t="str">
            <v>Active</v>
          </cell>
          <cell r="C70" t="str">
            <v xml:space="preserve">Mohamed IBRAHIM ABDALLA </v>
          </cell>
          <cell r="D70" t="str">
            <v>Watchman</v>
          </cell>
          <cell r="E70" t="str">
            <v>A4</v>
          </cell>
          <cell r="F70" t="str">
            <v>F1K</v>
          </cell>
          <cell r="G70" t="str">
            <v>CA03</v>
          </cell>
          <cell r="H70" t="str">
            <v>EFC01</v>
          </cell>
          <cell r="I70">
            <v>650100</v>
          </cell>
          <cell r="J70" t="str">
            <v>LOG</v>
          </cell>
          <cell r="K70" t="str">
            <v>WHouse</v>
          </cell>
          <cell r="L70">
            <v>436161.64845153713</v>
          </cell>
          <cell r="M70">
            <v>218080.82422576856</v>
          </cell>
          <cell r="N70">
            <v>200000</v>
          </cell>
          <cell r="P70">
            <v>0</v>
          </cell>
        </row>
        <row r="71">
          <cell r="A71" t="str">
            <v>EF0073</v>
          </cell>
          <cell r="B71" t="str">
            <v>Active</v>
          </cell>
          <cell r="C71" t="str">
            <v xml:space="preserve">Mohamed Saad EL NOUR EL HAY </v>
          </cell>
          <cell r="D71" t="str">
            <v>Watchman</v>
          </cell>
          <cell r="E71" t="str">
            <v>A4</v>
          </cell>
          <cell r="F71" t="str">
            <v>F1K</v>
          </cell>
          <cell r="G71" t="str">
            <v>CA03</v>
          </cell>
          <cell r="H71" t="str">
            <v>EFC01</v>
          </cell>
          <cell r="I71">
            <v>650100</v>
          </cell>
          <cell r="J71" t="str">
            <v>LOG</v>
          </cell>
          <cell r="K71" t="str">
            <v>Office</v>
          </cell>
          <cell r="L71">
            <v>436161.64845153713</v>
          </cell>
          <cell r="M71">
            <v>218080.82422576856</v>
          </cell>
          <cell r="N71">
            <v>200000</v>
          </cell>
          <cell r="P71">
            <v>0</v>
          </cell>
        </row>
        <row r="72">
          <cell r="A72" t="str">
            <v>EF0069</v>
          </cell>
          <cell r="B72" t="str">
            <v>Stopped</v>
          </cell>
          <cell r="C72" t="str">
            <v xml:space="preserve">Mohamed ADAM MOHAMED </v>
          </cell>
          <cell r="D72" t="str">
            <v>Watchman</v>
          </cell>
          <cell r="E72" t="str">
            <v>A2</v>
          </cell>
          <cell r="F72">
            <v>0</v>
          </cell>
          <cell r="G72" t="str">
            <v>CA32</v>
          </cell>
          <cell r="H72" t="str">
            <v>EFN01</v>
          </cell>
          <cell r="I72">
            <v>650101</v>
          </cell>
          <cell r="J72" t="str">
            <v>NUT</v>
          </cell>
          <cell r="K72" t="str">
            <v>SFC</v>
          </cell>
          <cell r="L72">
            <v>413621.83671648003</v>
          </cell>
          <cell r="M72">
            <v>206810.91835824001</v>
          </cell>
          <cell r="P72">
            <v>0</v>
          </cell>
        </row>
        <row r="73">
          <cell r="A73" t="str">
            <v>EF0075</v>
          </cell>
          <cell r="B73" t="str">
            <v>Active</v>
          </cell>
          <cell r="C73" t="str">
            <v xml:space="preserve">Mohamed IBRAHIM AHMED </v>
          </cell>
          <cell r="D73" t="str">
            <v xml:space="preserve">Food aid supervisor  </v>
          </cell>
          <cell r="E73" t="str">
            <v>F4</v>
          </cell>
          <cell r="F73" t="str">
            <v>D4H</v>
          </cell>
          <cell r="G73" t="str">
            <v>AB02</v>
          </cell>
          <cell r="H73" t="str">
            <v>EFF01</v>
          </cell>
          <cell r="I73">
            <v>650101</v>
          </cell>
          <cell r="J73" t="str">
            <v>FA</v>
          </cell>
          <cell r="K73" t="str">
            <v>Field</v>
          </cell>
          <cell r="L73">
            <v>1126558.9190596484</v>
          </cell>
          <cell r="M73">
            <v>563279.45952982421</v>
          </cell>
          <cell r="P73">
            <v>0</v>
          </cell>
        </row>
        <row r="74">
          <cell r="A74" t="str">
            <v>EF0078</v>
          </cell>
          <cell r="B74" t="str">
            <v>Active</v>
          </cell>
          <cell r="C74" t="str">
            <v xml:space="preserve">Mora ABAKER AHMED </v>
          </cell>
          <cell r="D74" t="str">
            <v xml:space="preserve">Home Visitor </v>
          </cell>
          <cell r="E74" t="str">
            <v>B4</v>
          </cell>
          <cell r="F74" t="str">
            <v>F1K</v>
          </cell>
          <cell r="G74" t="str">
            <v>CA02</v>
          </cell>
          <cell r="H74" t="str">
            <v>EFN01</v>
          </cell>
          <cell r="I74">
            <v>650101</v>
          </cell>
          <cell r="J74" t="str">
            <v>NUT</v>
          </cell>
          <cell r="K74" t="str">
            <v>OTP</v>
          </cell>
          <cell r="L74">
            <v>517011.31442510424</v>
          </cell>
          <cell r="M74">
            <v>258505.65721255212</v>
          </cell>
          <cell r="N74">
            <v>100000</v>
          </cell>
          <cell r="P74">
            <v>0</v>
          </cell>
        </row>
        <row r="75">
          <cell r="A75" t="str">
            <v>EF0072</v>
          </cell>
          <cell r="B75" t="str">
            <v>Stopped</v>
          </cell>
          <cell r="C75" t="str">
            <v xml:space="preserve">Mohamed IDRIS ADAM </v>
          </cell>
          <cell r="D75" t="str">
            <v>Registrar</v>
          </cell>
          <cell r="E75" t="str">
            <v>C2</v>
          </cell>
          <cell r="F75">
            <v>0</v>
          </cell>
          <cell r="G75" t="str">
            <v>CA32</v>
          </cell>
          <cell r="H75" t="str">
            <v>EFN01</v>
          </cell>
          <cell r="I75">
            <v>650101</v>
          </cell>
          <cell r="J75" t="str">
            <v>NUT</v>
          </cell>
          <cell r="K75" t="str">
            <v>SFC</v>
          </cell>
          <cell r="L75">
            <v>604134.03552884806</v>
          </cell>
          <cell r="M75">
            <v>302067.01776442403</v>
          </cell>
          <cell r="P75">
            <v>0</v>
          </cell>
        </row>
        <row r="76">
          <cell r="A76" t="str">
            <v>EF0084</v>
          </cell>
          <cell r="B76" t="str">
            <v>Active</v>
          </cell>
          <cell r="C76" t="str">
            <v xml:space="preserve">Salwa MOHAMMEDIN ABDALLA </v>
          </cell>
          <cell r="D76" t="str">
            <v>Cook</v>
          </cell>
          <cell r="E76" t="str">
            <v>B4</v>
          </cell>
          <cell r="F76" t="str">
            <v>Z1L</v>
          </cell>
          <cell r="G76" t="str">
            <v>6500O</v>
          </cell>
          <cell r="H76" t="str">
            <v>EFC01</v>
          </cell>
          <cell r="I76">
            <v>650014</v>
          </cell>
          <cell r="J76" t="str">
            <v>ADMIN</v>
          </cell>
          <cell r="K76" t="str">
            <v>Guest house</v>
          </cell>
          <cell r="L76">
            <v>517011.31442510424</v>
          </cell>
          <cell r="M76">
            <v>258505.65721255212</v>
          </cell>
          <cell r="P76">
            <v>0</v>
          </cell>
        </row>
        <row r="77">
          <cell r="A77" t="str">
            <v>EF0085</v>
          </cell>
          <cell r="B77" t="str">
            <v>Active</v>
          </cell>
          <cell r="C77" t="str">
            <v xml:space="preserve">Sara ELNOUR OSMAN </v>
          </cell>
          <cell r="D77" t="str">
            <v>Commodity Tracking Officer</v>
          </cell>
          <cell r="E77" t="str">
            <v>E4</v>
          </cell>
          <cell r="F77" t="str">
            <v>D4H</v>
          </cell>
          <cell r="G77" t="str">
            <v>AB02</v>
          </cell>
          <cell r="H77" t="str">
            <v>EFF01</v>
          </cell>
          <cell r="I77">
            <v>650101</v>
          </cell>
          <cell r="J77" t="str">
            <v>FA</v>
          </cell>
          <cell r="K77" t="str">
            <v>Field</v>
          </cell>
          <cell r="L77">
            <v>942072.5276072612</v>
          </cell>
          <cell r="M77">
            <v>471036.2638036306</v>
          </cell>
          <cell r="P77">
            <v>0</v>
          </cell>
        </row>
        <row r="78">
          <cell r="A78" t="str">
            <v>EF0086</v>
          </cell>
          <cell r="B78" t="str">
            <v>Active</v>
          </cell>
          <cell r="C78" t="str">
            <v xml:space="preserve">Seedeg MUSSA MOHAMED </v>
          </cell>
          <cell r="D78" t="str">
            <v>Home Visitor</v>
          </cell>
          <cell r="E78" t="str">
            <v>B4</v>
          </cell>
          <cell r="F78" t="str">
            <v>F1K</v>
          </cell>
          <cell r="G78" t="str">
            <v>CA02</v>
          </cell>
          <cell r="H78" t="str">
            <v>EFN01</v>
          </cell>
          <cell r="I78">
            <v>650101</v>
          </cell>
          <cell r="J78" t="str">
            <v>NUT</v>
          </cell>
          <cell r="K78" t="str">
            <v>TFC</v>
          </cell>
          <cell r="L78">
            <v>517011.31442510424</v>
          </cell>
          <cell r="M78">
            <v>258505.65721255212</v>
          </cell>
          <cell r="P78">
            <v>0</v>
          </cell>
        </row>
        <row r="79">
          <cell r="A79" t="str">
            <v>EF0076</v>
          </cell>
          <cell r="B79" t="str">
            <v>Stopped</v>
          </cell>
          <cell r="C79" t="str">
            <v xml:space="preserve">Mohammed </v>
          </cell>
          <cell r="D79" t="str">
            <v xml:space="preserve">Medical Supervisor </v>
          </cell>
          <cell r="E79" t="str">
            <v>H</v>
          </cell>
          <cell r="F79">
            <v>0</v>
          </cell>
          <cell r="G79" t="str">
            <v>CA03</v>
          </cell>
          <cell r="H79" t="str">
            <v>EFN01</v>
          </cell>
          <cell r="I79">
            <v>650101</v>
          </cell>
          <cell r="J79" t="str">
            <v>NUT</v>
          </cell>
          <cell r="K79" t="str">
            <v>TFC</v>
          </cell>
          <cell r="L79">
            <v>1723960.496</v>
          </cell>
          <cell r="M79">
            <v>861980.24800000002</v>
          </cell>
          <cell r="P79">
            <v>0</v>
          </cell>
        </row>
        <row r="80">
          <cell r="A80" t="str">
            <v>EF0077</v>
          </cell>
          <cell r="B80" t="str">
            <v>Stopped</v>
          </cell>
          <cell r="C80" t="str">
            <v xml:space="preserve">Mohamoud IDRIS ALI </v>
          </cell>
          <cell r="D80" t="str">
            <v>Counterpart</v>
          </cell>
          <cell r="E80" t="str">
            <v>F1</v>
          </cell>
          <cell r="F80">
            <v>0</v>
          </cell>
          <cell r="G80" t="str">
            <v>CA03</v>
          </cell>
          <cell r="H80" t="str">
            <v>EFN01</v>
          </cell>
          <cell r="I80">
            <v>650101</v>
          </cell>
          <cell r="J80" t="str">
            <v>NUT</v>
          </cell>
          <cell r="K80" t="str">
            <v>SFC</v>
          </cell>
          <cell r="L80">
            <v>1044160.7533788817</v>
          </cell>
          <cell r="M80">
            <v>522080.37668944086</v>
          </cell>
          <cell r="P80">
            <v>0</v>
          </cell>
        </row>
        <row r="81">
          <cell r="A81" t="str">
            <v>EF0087</v>
          </cell>
          <cell r="B81" t="str">
            <v>Active</v>
          </cell>
          <cell r="C81" t="str">
            <v xml:space="preserve">Semina ADAM Hussein </v>
          </cell>
          <cell r="D81" t="str">
            <v>Nurse</v>
          </cell>
          <cell r="E81" t="str">
            <v>D4</v>
          </cell>
          <cell r="F81" t="str">
            <v>F1K</v>
          </cell>
          <cell r="G81" t="str">
            <v>CA02</v>
          </cell>
          <cell r="H81" t="str">
            <v>EFN01</v>
          </cell>
          <cell r="I81">
            <v>650101</v>
          </cell>
          <cell r="J81" t="str">
            <v>NUT</v>
          </cell>
          <cell r="K81" t="str">
            <v>TFC</v>
          </cell>
          <cell r="L81">
            <v>776886.20824858558</v>
          </cell>
          <cell r="M81">
            <v>388443.10412429279</v>
          </cell>
          <cell r="P81">
            <v>0</v>
          </cell>
        </row>
        <row r="82">
          <cell r="A82" t="str">
            <v>EF0079</v>
          </cell>
          <cell r="B82" t="str">
            <v>Stopped</v>
          </cell>
          <cell r="C82" t="str">
            <v xml:space="preserve">Moussa ISAG YAGUOB </v>
          </cell>
          <cell r="D82" t="str">
            <v xml:space="preserve">Measurer </v>
          </cell>
          <cell r="E82" t="str">
            <v>B2</v>
          </cell>
          <cell r="F82">
            <v>0</v>
          </cell>
          <cell r="G82" t="str">
            <v>CA32</v>
          </cell>
          <cell r="H82" t="str">
            <v>EFN01</v>
          </cell>
          <cell r="I82">
            <v>650101</v>
          </cell>
          <cell r="J82" t="str">
            <v>NUT</v>
          </cell>
          <cell r="K82" t="str">
            <v>SFC</v>
          </cell>
          <cell r="L82">
            <v>489826.67515471968</v>
          </cell>
          <cell r="M82">
            <v>244913.33757735984</v>
          </cell>
          <cell r="P82">
            <v>0</v>
          </cell>
        </row>
        <row r="83">
          <cell r="A83" t="str">
            <v>EF0080</v>
          </cell>
          <cell r="B83" t="str">
            <v>Stopped</v>
          </cell>
          <cell r="C83" t="str">
            <v xml:space="preserve">Nagah ELTAIB BABEKER </v>
          </cell>
          <cell r="D83" t="str">
            <v xml:space="preserve">Registrar </v>
          </cell>
          <cell r="E83" t="str">
            <v>B</v>
          </cell>
          <cell r="F83">
            <v>0</v>
          </cell>
          <cell r="G83" t="str">
            <v>CA03</v>
          </cell>
          <cell r="H83" t="str">
            <v>EFN01</v>
          </cell>
          <cell r="I83">
            <v>650101</v>
          </cell>
          <cell r="J83" t="str">
            <v>NUT</v>
          </cell>
          <cell r="K83" t="str">
            <v>TFC</v>
          </cell>
          <cell r="L83">
            <v>470286.45574</v>
          </cell>
          <cell r="M83">
            <v>235143.22787</v>
          </cell>
          <cell r="P83">
            <v>0</v>
          </cell>
        </row>
        <row r="84">
          <cell r="A84" t="str">
            <v>EF0094</v>
          </cell>
          <cell r="B84" t="str">
            <v>Active</v>
          </cell>
          <cell r="C84" t="str">
            <v xml:space="preserve">Yahia ABDALLA MOHAMED ABAKER </v>
          </cell>
          <cell r="D84" t="str">
            <v>Storekeeper</v>
          </cell>
          <cell r="E84" t="str">
            <v>D4</v>
          </cell>
          <cell r="F84" t="str">
            <v>F1K</v>
          </cell>
          <cell r="G84" t="str">
            <v>CA02</v>
          </cell>
          <cell r="H84" t="str">
            <v>EFN01</v>
          </cell>
          <cell r="I84">
            <v>650101</v>
          </cell>
          <cell r="J84" t="str">
            <v>NUT</v>
          </cell>
          <cell r="K84" t="str">
            <v>TFC</v>
          </cell>
          <cell r="L84">
            <v>776886.20824858558</v>
          </cell>
          <cell r="M84">
            <v>388443.10412429279</v>
          </cell>
          <cell r="N84">
            <v>200000</v>
          </cell>
          <cell r="P84">
            <v>0</v>
          </cell>
        </row>
        <row r="85">
          <cell r="A85" t="str">
            <v>EF0082</v>
          </cell>
          <cell r="B85" t="str">
            <v>Stopped</v>
          </cell>
          <cell r="C85" t="str">
            <v xml:space="preserve">Rasha HAMID </v>
          </cell>
          <cell r="D85" t="str">
            <v xml:space="preserve">Register </v>
          </cell>
          <cell r="E85" t="str">
            <v>B1</v>
          </cell>
          <cell r="F85">
            <v>0</v>
          </cell>
          <cell r="G85" t="str">
            <v>CA03</v>
          </cell>
          <cell r="H85" t="str">
            <v>EFN01</v>
          </cell>
          <cell r="I85">
            <v>650101</v>
          </cell>
          <cell r="J85" t="str">
            <v>NUT</v>
          </cell>
          <cell r="K85" t="str">
            <v>SFC</v>
          </cell>
          <cell r="L85">
            <v>480056.92</v>
          </cell>
          <cell r="M85">
            <v>240028.46</v>
          </cell>
          <cell r="P85">
            <v>0</v>
          </cell>
        </row>
        <row r="86">
          <cell r="A86" t="str">
            <v>EF0083</v>
          </cell>
          <cell r="B86" t="str">
            <v>Stopped</v>
          </cell>
          <cell r="C86" t="str">
            <v xml:space="preserve">Salah MOHAMED AHMED </v>
          </cell>
          <cell r="D86" t="str">
            <v>Supervisor Assistant</v>
          </cell>
          <cell r="E86" t="str">
            <v>D2</v>
          </cell>
          <cell r="F86">
            <v>0</v>
          </cell>
          <cell r="G86" t="str">
            <v>CA32</v>
          </cell>
          <cell r="H86" t="str">
            <v>EFN01</v>
          </cell>
          <cell r="I86">
            <v>650101</v>
          </cell>
          <cell r="J86" t="str">
            <v>NUT</v>
          </cell>
          <cell r="K86" t="str">
            <v>SFC</v>
          </cell>
          <cell r="L86">
            <v>737116.89277311997</v>
          </cell>
          <cell r="M86">
            <v>368558.44638655998</v>
          </cell>
          <cell r="P86">
            <v>0</v>
          </cell>
        </row>
        <row r="87">
          <cell r="A87" t="str">
            <v>EF0095</v>
          </cell>
          <cell r="B87" t="str">
            <v>Active</v>
          </cell>
          <cell r="C87" t="str">
            <v xml:space="preserve">Younes ABUBAKER MANSUR </v>
          </cell>
          <cell r="D87" t="str">
            <v>Watchman</v>
          </cell>
          <cell r="E87" t="str">
            <v>A4</v>
          </cell>
          <cell r="F87" t="str">
            <v>F1K</v>
          </cell>
          <cell r="G87" t="str">
            <v>CA03</v>
          </cell>
          <cell r="H87" t="str">
            <v>EFC01</v>
          </cell>
          <cell r="I87">
            <v>650100</v>
          </cell>
          <cell r="J87" t="str">
            <v>LOG</v>
          </cell>
          <cell r="K87" t="str">
            <v>WHouse</v>
          </cell>
          <cell r="L87">
            <v>436161.64845153713</v>
          </cell>
          <cell r="M87">
            <v>218080.82422576856</v>
          </cell>
          <cell r="P87">
            <v>0</v>
          </cell>
        </row>
        <row r="88">
          <cell r="A88" t="str">
            <v>EF0098</v>
          </cell>
          <cell r="B88" t="str">
            <v>Active</v>
          </cell>
          <cell r="C88" t="str">
            <v xml:space="preserve">Zainab ADAM HASSAN </v>
          </cell>
          <cell r="D88" t="str">
            <v xml:space="preserve">Cook </v>
          </cell>
          <cell r="E88" t="str">
            <v>A4</v>
          </cell>
          <cell r="F88" t="str">
            <v>F1K</v>
          </cell>
          <cell r="G88" t="str">
            <v>CA02</v>
          </cell>
          <cell r="H88" t="str">
            <v>EFN01</v>
          </cell>
          <cell r="I88">
            <v>650101</v>
          </cell>
          <cell r="J88" t="str">
            <v>NUT</v>
          </cell>
          <cell r="K88" t="str">
            <v>TFC</v>
          </cell>
          <cell r="L88">
            <v>436161.64845153713</v>
          </cell>
          <cell r="M88">
            <v>218080.82422576856</v>
          </cell>
          <cell r="P88">
            <v>0</v>
          </cell>
        </row>
        <row r="89">
          <cell r="A89" t="str">
            <v>EF0099</v>
          </cell>
          <cell r="B89" t="str">
            <v>Active</v>
          </cell>
          <cell r="C89" t="str">
            <v xml:space="preserve">Zainab MUSTAFA ABDALLA </v>
          </cell>
          <cell r="D89" t="str">
            <v xml:space="preserve">Psychosocial Worker </v>
          </cell>
          <cell r="E89" t="str">
            <v>D4</v>
          </cell>
          <cell r="F89" t="str">
            <v>F1K</v>
          </cell>
          <cell r="G89" t="str">
            <v>CA02</v>
          </cell>
          <cell r="H89" t="str">
            <v>EFN01</v>
          </cell>
          <cell r="I89">
            <v>650101</v>
          </cell>
          <cell r="J89" t="str">
            <v>NUT</v>
          </cell>
          <cell r="K89" t="str">
            <v>TFC</v>
          </cell>
          <cell r="L89">
            <v>776886.20824858558</v>
          </cell>
          <cell r="M89">
            <v>388443.10412429279</v>
          </cell>
          <cell r="N89">
            <v>200000</v>
          </cell>
          <cell r="P89">
            <v>0</v>
          </cell>
        </row>
        <row r="90">
          <cell r="A90" t="str">
            <v>EF0100</v>
          </cell>
          <cell r="B90" t="str">
            <v>Active</v>
          </cell>
          <cell r="C90" t="str">
            <v xml:space="preserve">Zakaria ADAM AHMID </v>
          </cell>
          <cell r="D90" t="str">
            <v>Watchman</v>
          </cell>
          <cell r="E90" t="str">
            <v>A4</v>
          </cell>
          <cell r="F90" t="str">
            <v>F1K</v>
          </cell>
          <cell r="G90" t="str">
            <v>CA02</v>
          </cell>
          <cell r="H90" t="str">
            <v>EFN01</v>
          </cell>
          <cell r="I90">
            <v>650101</v>
          </cell>
          <cell r="J90" t="str">
            <v>NUT</v>
          </cell>
          <cell r="K90" t="str">
            <v>TFC</v>
          </cell>
          <cell r="L90">
            <v>436161.64845153713</v>
          </cell>
          <cell r="M90">
            <v>218080.82422576856</v>
          </cell>
          <cell r="N90">
            <v>100000</v>
          </cell>
          <cell r="P90">
            <v>0</v>
          </cell>
        </row>
        <row r="91">
          <cell r="A91" t="str">
            <v>EF0088</v>
          </cell>
          <cell r="B91" t="str">
            <v>Stopped</v>
          </cell>
          <cell r="C91" t="str">
            <v xml:space="preserve">Somaia ABDALLAH YOUSSUF </v>
          </cell>
          <cell r="D91" t="str">
            <v xml:space="preserve">Home Visitor </v>
          </cell>
          <cell r="E91" t="str">
            <v>B2</v>
          </cell>
          <cell r="F91">
            <v>0</v>
          </cell>
          <cell r="G91" t="str">
            <v>CA32</v>
          </cell>
          <cell r="H91" t="str">
            <v>EFN01</v>
          </cell>
          <cell r="I91">
            <v>650101</v>
          </cell>
          <cell r="J91" t="str">
            <v>NUT</v>
          </cell>
          <cell r="K91" t="str">
            <v>SFC</v>
          </cell>
          <cell r="L91">
            <v>489826.67515471968</v>
          </cell>
          <cell r="M91">
            <v>244913.33757735984</v>
          </cell>
          <cell r="P91">
            <v>0</v>
          </cell>
        </row>
        <row r="92">
          <cell r="A92" t="str">
            <v>EF0089</v>
          </cell>
          <cell r="B92" t="str">
            <v>Stopped</v>
          </cell>
          <cell r="C92" t="str">
            <v xml:space="preserve">Suleiman IDRIS SALIM </v>
          </cell>
          <cell r="D92" t="str">
            <v xml:space="preserve">Watchman </v>
          </cell>
          <cell r="E92" t="str">
            <v>A1</v>
          </cell>
          <cell r="F92">
            <v>0</v>
          </cell>
          <cell r="G92" t="str">
            <v>CA00</v>
          </cell>
          <cell r="H92" t="str">
            <v>EFC01</v>
          </cell>
          <cell r="I92">
            <v>650100</v>
          </cell>
          <cell r="J92" t="str">
            <v>LOG</v>
          </cell>
          <cell r="K92" t="str">
            <v>Office</v>
          </cell>
          <cell r="L92">
            <v>405204.07460792002</v>
          </cell>
          <cell r="M92">
            <v>202602.03730396001</v>
          </cell>
          <cell r="P92">
            <v>0</v>
          </cell>
        </row>
        <row r="93">
          <cell r="A93" t="str">
            <v>EF0101</v>
          </cell>
          <cell r="B93" t="str">
            <v>Active</v>
          </cell>
          <cell r="C93" t="str">
            <v xml:space="preserve">Zakaria MOHAMED ADAM </v>
          </cell>
          <cell r="D93" t="str">
            <v>Watchman</v>
          </cell>
          <cell r="E93" t="str">
            <v>A4</v>
          </cell>
          <cell r="F93" t="str">
            <v>F1K</v>
          </cell>
          <cell r="G93" t="str">
            <v>CA02</v>
          </cell>
          <cell r="H93" t="str">
            <v>EFN01</v>
          </cell>
          <cell r="I93">
            <v>650101</v>
          </cell>
          <cell r="J93" t="str">
            <v>NUT</v>
          </cell>
          <cell r="K93" t="str">
            <v>TFC</v>
          </cell>
          <cell r="L93">
            <v>436161.64845153713</v>
          </cell>
          <cell r="M93">
            <v>218080.82422576856</v>
          </cell>
          <cell r="N93">
            <v>200000</v>
          </cell>
          <cell r="P93">
            <v>0</v>
          </cell>
        </row>
        <row r="94">
          <cell r="A94" t="str">
            <v>EF0091</v>
          </cell>
          <cell r="B94" t="str">
            <v>Stopped</v>
          </cell>
          <cell r="C94" t="str">
            <v xml:space="preserve">Susan YACOUB HUSSEIN </v>
          </cell>
          <cell r="D94" t="str">
            <v xml:space="preserve">Home Visitor </v>
          </cell>
          <cell r="E94" t="str">
            <v>B</v>
          </cell>
          <cell r="F94">
            <v>0</v>
          </cell>
          <cell r="G94" t="str">
            <v>CA03</v>
          </cell>
          <cell r="H94" t="str">
            <v>EFN01</v>
          </cell>
          <cell r="I94">
            <v>650101</v>
          </cell>
          <cell r="J94" t="str">
            <v>NUT</v>
          </cell>
          <cell r="K94" t="str">
            <v>TFC</v>
          </cell>
          <cell r="L94">
            <v>470286.45574</v>
          </cell>
          <cell r="M94">
            <v>235143.22787</v>
          </cell>
          <cell r="P94">
            <v>0</v>
          </cell>
        </row>
        <row r="95">
          <cell r="A95" t="str">
            <v>EF0092</v>
          </cell>
          <cell r="B95" t="str">
            <v>Stopped</v>
          </cell>
          <cell r="C95" t="str">
            <v xml:space="preserve">Teiba MOHAMED ADAM </v>
          </cell>
          <cell r="D95" t="str">
            <v xml:space="preserve">Cook </v>
          </cell>
          <cell r="E95" t="str">
            <v>A1</v>
          </cell>
          <cell r="F95">
            <v>0</v>
          </cell>
          <cell r="G95" t="str">
            <v>CA22</v>
          </cell>
          <cell r="H95" t="str">
            <v>EFN01</v>
          </cell>
          <cell r="I95">
            <v>650101</v>
          </cell>
          <cell r="J95" t="str">
            <v>NUT</v>
          </cell>
          <cell r="K95" t="str">
            <v>TFC</v>
          </cell>
          <cell r="L95">
            <v>405204.07460792002</v>
          </cell>
          <cell r="M95">
            <v>202602.03730396001</v>
          </cell>
          <cell r="P95">
            <v>0</v>
          </cell>
        </row>
        <row r="96">
          <cell r="A96" t="str">
            <v>EF0093</v>
          </cell>
          <cell r="B96" t="str">
            <v>Stopped</v>
          </cell>
          <cell r="C96" t="str">
            <v xml:space="preserve">Thomas PIO BAYA </v>
          </cell>
          <cell r="D96" t="str">
            <v xml:space="preserve">Nutrition Supervisor </v>
          </cell>
          <cell r="E96" t="str">
            <v>F</v>
          </cell>
          <cell r="F96">
            <v>0</v>
          </cell>
          <cell r="G96" t="str">
            <v>CA03</v>
          </cell>
          <cell r="H96" t="str">
            <v>EFN01</v>
          </cell>
          <cell r="I96">
            <v>650101</v>
          </cell>
          <cell r="J96" t="str">
            <v>NUT</v>
          </cell>
          <cell r="K96" t="str">
            <v>TFC</v>
          </cell>
          <cell r="L96">
            <v>1025128.70208</v>
          </cell>
          <cell r="M96">
            <v>512564.35103999998</v>
          </cell>
          <cell r="P96">
            <v>0</v>
          </cell>
        </row>
        <row r="97">
          <cell r="A97" t="str">
            <v>EF0102</v>
          </cell>
          <cell r="B97" t="str">
            <v>Active</v>
          </cell>
          <cell r="C97" t="str">
            <v xml:space="preserve">Adam MOHAMED ABDALLAH </v>
          </cell>
          <cell r="D97" t="str">
            <v>Mechanic</v>
          </cell>
          <cell r="E97" t="str">
            <v>D4</v>
          </cell>
          <cell r="F97" t="str">
            <v>F1K</v>
          </cell>
          <cell r="G97" t="str">
            <v>CA03</v>
          </cell>
          <cell r="H97" t="str">
            <v>EFC01</v>
          </cell>
          <cell r="I97">
            <v>650100</v>
          </cell>
          <cell r="J97" t="str">
            <v>LOG</v>
          </cell>
          <cell r="K97" t="str">
            <v>Office</v>
          </cell>
          <cell r="L97">
            <v>776886.20824858558</v>
          </cell>
          <cell r="M97">
            <v>388443.10412429279</v>
          </cell>
          <cell r="N97">
            <v>300000</v>
          </cell>
          <cell r="P97">
            <v>0</v>
          </cell>
        </row>
        <row r="98">
          <cell r="A98" t="str">
            <v>EF0219</v>
          </cell>
          <cell r="B98" t="str">
            <v>Stopped</v>
          </cell>
          <cell r="C98" t="str">
            <v xml:space="preserve">Seedig ABDURHMAN  </v>
          </cell>
          <cell r="D98" t="str">
            <v xml:space="preserve">Driver </v>
          </cell>
          <cell r="E98" t="str">
            <v>C</v>
          </cell>
          <cell r="F98">
            <v>0</v>
          </cell>
          <cell r="G98" t="str">
            <v>CA52</v>
          </cell>
          <cell r="H98" t="str">
            <v>EFC01</v>
          </cell>
          <cell r="I98">
            <v>650100</v>
          </cell>
          <cell r="J98" t="str">
            <v>LOG</v>
          </cell>
          <cell r="K98" t="str">
            <v>Office</v>
          </cell>
          <cell r="L98">
            <v>580536.02859999996</v>
          </cell>
          <cell r="M98">
            <v>290268.01429999998</v>
          </cell>
          <cell r="P98">
            <v>0</v>
          </cell>
        </row>
        <row r="99">
          <cell r="A99" t="str">
            <v>EF0103</v>
          </cell>
          <cell r="B99" t="str">
            <v>Stopped</v>
          </cell>
          <cell r="C99" t="str">
            <v xml:space="preserve">Eldouma ABDALLAH YAGOUB </v>
          </cell>
          <cell r="D99" t="str">
            <v xml:space="preserve">Admin assistant/HR </v>
          </cell>
          <cell r="E99" t="str">
            <v>G2</v>
          </cell>
          <cell r="F99" t="str">
            <v>F1J</v>
          </cell>
          <cell r="G99" t="str">
            <v>CA52</v>
          </cell>
          <cell r="H99" t="str">
            <v>EFC01</v>
          </cell>
          <cell r="I99">
            <v>650100</v>
          </cell>
          <cell r="J99" t="str">
            <v>ADMIN</v>
          </cell>
          <cell r="K99" t="str">
            <v>Office</v>
          </cell>
          <cell r="L99">
            <v>1302582.9391898718</v>
          </cell>
          <cell r="M99">
            <v>651291.46959493589</v>
          </cell>
          <cell r="P99">
            <v>0</v>
          </cell>
        </row>
        <row r="100">
          <cell r="A100" t="str">
            <v>EF0097</v>
          </cell>
          <cell r="B100" t="str">
            <v>Stopped</v>
          </cell>
          <cell r="C100" t="str">
            <v xml:space="preserve">Youssuf ZAKARIA  MOHAMED ADAM </v>
          </cell>
          <cell r="D100" t="str">
            <v>Watchman</v>
          </cell>
          <cell r="E100" t="str">
            <v>A2</v>
          </cell>
          <cell r="F100">
            <v>0</v>
          </cell>
          <cell r="G100" t="str">
            <v>CA32</v>
          </cell>
          <cell r="H100" t="str">
            <v>EFN01</v>
          </cell>
          <cell r="I100">
            <v>650101</v>
          </cell>
          <cell r="J100" t="str">
            <v>NUT</v>
          </cell>
          <cell r="K100" t="str">
            <v>SFC</v>
          </cell>
          <cell r="L100">
            <v>413621.83671648003</v>
          </cell>
          <cell r="M100">
            <v>206810.91835824001</v>
          </cell>
          <cell r="P100">
            <v>0</v>
          </cell>
        </row>
        <row r="101">
          <cell r="A101" t="str">
            <v>EF0106</v>
          </cell>
          <cell r="B101" t="str">
            <v>Active</v>
          </cell>
          <cell r="C101" t="str">
            <v xml:space="preserve">Essaid ABU ELBASHER </v>
          </cell>
          <cell r="D101" t="str">
            <v>Driver</v>
          </cell>
          <cell r="E101" t="str">
            <v>C4</v>
          </cell>
          <cell r="F101" t="str">
            <v>F1K</v>
          </cell>
          <cell r="G101" t="str">
            <v>CA03</v>
          </cell>
          <cell r="H101" t="str">
            <v>EFC01</v>
          </cell>
          <cell r="I101">
            <v>650100</v>
          </cell>
          <cell r="J101" t="str">
            <v>LOG</v>
          </cell>
          <cell r="K101" t="str">
            <v>Office</v>
          </cell>
          <cell r="L101">
            <v>638286.74939056206</v>
          </cell>
          <cell r="M101">
            <v>319143.37469528103</v>
          </cell>
          <cell r="P101">
            <v>0</v>
          </cell>
        </row>
        <row r="102">
          <cell r="A102" t="str">
            <v>EF0108</v>
          </cell>
          <cell r="B102" t="str">
            <v>Active</v>
          </cell>
          <cell r="C102" t="str">
            <v xml:space="preserve">Abubaker MUSSA ELBISHARI </v>
          </cell>
          <cell r="D102" t="str">
            <v>Nurse</v>
          </cell>
          <cell r="E102" t="str">
            <v>D4</v>
          </cell>
          <cell r="F102" t="str">
            <v>F1K</v>
          </cell>
          <cell r="G102" t="str">
            <v>CA02</v>
          </cell>
          <cell r="H102" t="str">
            <v>EFN01</v>
          </cell>
          <cell r="I102">
            <v>650101</v>
          </cell>
          <cell r="J102" t="str">
            <v>NUT</v>
          </cell>
          <cell r="K102" t="str">
            <v>TFC</v>
          </cell>
          <cell r="L102">
            <v>776886.20824858558</v>
          </cell>
          <cell r="M102">
            <v>388443.10412429279</v>
          </cell>
          <cell r="N102">
            <v>200000</v>
          </cell>
          <cell r="P102">
            <v>0</v>
          </cell>
        </row>
        <row r="103">
          <cell r="A103" t="str">
            <v>EF0110</v>
          </cell>
          <cell r="B103" t="str">
            <v>Active</v>
          </cell>
          <cell r="C103" t="str">
            <v xml:space="preserve">Ibrahim MUSSA ADAM </v>
          </cell>
          <cell r="D103" t="str">
            <v>Nurse</v>
          </cell>
          <cell r="E103" t="str">
            <v>D11</v>
          </cell>
          <cell r="F103" t="str">
            <v>F1K</v>
          </cell>
          <cell r="G103" t="str">
            <v>CA02</v>
          </cell>
          <cell r="H103" t="str">
            <v>EFN01</v>
          </cell>
          <cell r="I103">
            <v>650101</v>
          </cell>
          <cell r="J103" t="str">
            <v>NUT</v>
          </cell>
          <cell r="K103" t="str">
            <v>TFC</v>
          </cell>
          <cell r="L103">
            <v>741710.86948865373</v>
          </cell>
          <cell r="M103">
            <v>370855.43474432686</v>
          </cell>
          <cell r="N103">
            <v>300000</v>
          </cell>
          <cell r="P103">
            <v>0</v>
          </cell>
        </row>
        <row r="104">
          <cell r="A104" t="str">
            <v>EF0111</v>
          </cell>
          <cell r="B104" t="str">
            <v>Active</v>
          </cell>
          <cell r="C104" t="str">
            <v xml:space="preserve">Medina AHMED MOHAMED </v>
          </cell>
          <cell r="D104" t="str">
            <v>Cleaner</v>
          </cell>
          <cell r="E104" t="str">
            <v>A4</v>
          </cell>
          <cell r="F104" t="str">
            <v>F1K</v>
          </cell>
          <cell r="G104" t="str">
            <v>CA02</v>
          </cell>
          <cell r="H104" t="str">
            <v>EFN01</v>
          </cell>
          <cell r="I104">
            <v>650101</v>
          </cell>
          <cell r="J104" t="str">
            <v>NUT</v>
          </cell>
          <cell r="K104" t="str">
            <v>TFC</v>
          </cell>
          <cell r="L104">
            <v>436161.64845153713</v>
          </cell>
          <cell r="M104">
            <v>218080.82422576856</v>
          </cell>
          <cell r="N104">
            <v>200000</v>
          </cell>
          <cell r="P104">
            <v>0</v>
          </cell>
        </row>
        <row r="105">
          <cell r="A105" t="str">
            <v>EF0115</v>
          </cell>
          <cell r="B105" t="str">
            <v>Active</v>
          </cell>
          <cell r="C105" t="str">
            <v xml:space="preserve">Khadija ADAM AHMED TAHIR </v>
          </cell>
          <cell r="D105" t="str">
            <v>Nurse</v>
          </cell>
          <cell r="E105" t="str">
            <v>D11</v>
          </cell>
          <cell r="F105" t="str">
            <v>F1K</v>
          </cell>
          <cell r="G105" t="str">
            <v>CA02</v>
          </cell>
          <cell r="H105" t="str">
            <v>EFN01</v>
          </cell>
          <cell r="I105">
            <v>650101</v>
          </cell>
          <cell r="J105" t="str">
            <v>NUT</v>
          </cell>
          <cell r="K105" t="str">
            <v>TFC</v>
          </cell>
          <cell r="L105">
            <v>741710.86948865373</v>
          </cell>
          <cell r="M105">
            <v>370855.43474432686</v>
          </cell>
          <cell r="P105">
            <v>0</v>
          </cell>
        </row>
        <row r="106">
          <cell r="A106" t="str">
            <v>EF0120</v>
          </cell>
          <cell r="B106" t="str">
            <v>Active</v>
          </cell>
          <cell r="C106" t="str">
            <v xml:space="preserve">Nasser Eldeen HASSAN IDRISS </v>
          </cell>
          <cell r="D106" t="str">
            <v xml:space="preserve">Home Visitor </v>
          </cell>
          <cell r="E106" t="str">
            <v>B4</v>
          </cell>
          <cell r="F106" t="str">
            <v>F1K</v>
          </cell>
          <cell r="G106" t="str">
            <v>CA02</v>
          </cell>
          <cell r="H106" t="str">
            <v>EFN01</v>
          </cell>
          <cell r="I106">
            <v>650101</v>
          </cell>
          <cell r="J106" t="str">
            <v>NUT</v>
          </cell>
          <cell r="K106" t="str">
            <v>TFC</v>
          </cell>
          <cell r="L106">
            <v>517011.31442510424</v>
          </cell>
          <cell r="M106">
            <v>258505.65721255212</v>
          </cell>
          <cell r="P106">
            <v>0</v>
          </cell>
        </row>
        <row r="107">
          <cell r="A107" t="str">
            <v>EF0104</v>
          </cell>
          <cell r="B107" t="str">
            <v>Stopped</v>
          </cell>
          <cell r="C107" t="str">
            <v xml:space="preserve">Said MIKHAIL </v>
          </cell>
          <cell r="D107" t="str">
            <v xml:space="preserve">Radio operator </v>
          </cell>
          <cell r="E107" t="str">
            <v>D1</v>
          </cell>
          <cell r="F107">
            <v>0</v>
          </cell>
          <cell r="G107" t="str">
            <v>CA00</v>
          </cell>
          <cell r="H107" t="str">
            <v>EFC01</v>
          </cell>
          <cell r="I107">
            <v>650100</v>
          </cell>
          <cell r="J107" t="str">
            <v>LOG</v>
          </cell>
          <cell r="K107" t="str">
            <v>Office</v>
          </cell>
          <cell r="L107">
            <v>721825.98335872008</v>
          </cell>
          <cell r="M107">
            <v>360912.99167936004</v>
          </cell>
          <cell r="P107">
            <v>0</v>
          </cell>
        </row>
        <row r="108">
          <cell r="A108" t="str">
            <v>EF0105</v>
          </cell>
          <cell r="B108" t="str">
            <v>Stopped</v>
          </cell>
          <cell r="C108" t="str">
            <v xml:space="preserve">Aziza SULEIMAN </v>
          </cell>
          <cell r="D108" t="str">
            <v>Translator</v>
          </cell>
          <cell r="E108" t="str">
            <v>C</v>
          </cell>
          <cell r="F108">
            <v>0</v>
          </cell>
          <cell r="G108" t="str">
            <v>CA03</v>
          </cell>
          <cell r="H108" t="str">
            <v>EFN01</v>
          </cell>
          <cell r="I108">
            <v>650101</v>
          </cell>
          <cell r="J108" t="str">
            <v>NUT</v>
          </cell>
          <cell r="K108" t="str">
            <v>Psy</v>
          </cell>
          <cell r="L108">
            <v>580536.02859999996</v>
          </cell>
          <cell r="M108">
            <v>290268.01429999998</v>
          </cell>
          <cell r="P108">
            <v>0</v>
          </cell>
        </row>
        <row r="109">
          <cell r="A109" t="str">
            <v>EF0124</v>
          </cell>
          <cell r="B109" t="str">
            <v>Active</v>
          </cell>
          <cell r="C109" t="str">
            <v xml:space="preserve">Namat IBRAHIM HAROUN </v>
          </cell>
          <cell r="D109" t="str">
            <v>Cleaner</v>
          </cell>
          <cell r="E109" t="str">
            <v>A4</v>
          </cell>
          <cell r="F109" t="str">
            <v>Z1L</v>
          </cell>
          <cell r="G109" t="str">
            <v>6500O</v>
          </cell>
          <cell r="H109" t="str">
            <v>EFC01</v>
          </cell>
          <cell r="I109">
            <v>650014</v>
          </cell>
          <cell r="J109" t="str">
            <v>ADMIN</v>
          </cell>
          <cell r="K109" t="str">
            <v>Guest house</v>
          </cell>
          <cell r="L109">
            <v>436161.64845153713</v>
          </cell>
          <cell r="M109">
            <v>218080.82422576856</v>
          </cell>
          <cell r="P109">
            <v>0</v>
          </cell>
        </row>
        <row r="110">
          <cell r="A110" t="str">
            <v>EF0107</v>
          </cell>
          <cell r="B110" t="str">
            <v>Stopped</v>
          </cell>
          <cell r="C110" t="str">
            <v xml:space="preserve">Elhadi OMER HAROUN </v>
          </cell>
          <cell r="D110" t="str">
            <v xml:space="preserve">Food Mixer </v>
          </cell>
          <cell r="E110" t="str">
            <v>B1</v>
          </cell>
          <cell r="F110">
            <v>0</v>
          </cell>
          <cell r="G110" t="str">
            <v>CA32</v>
          </cell>
          <cell r="H110" t="str">
            <v>EFN01</v>
          </cell>
          <cell r="I110">
            <v>650101</v>
          </cell>
          <cell r="J110" t="str">
            <v>NUT</v>
          </cell>
          <cell r="K110" t="str">
            <v>SFC</v>
          </cell>
          <cell r="L110">
            <v>480056.92</v>
          </cell>
          <cell r="M110">
            <v>240028.46</v>
          </cell>
          <cell r="P110">
            <v>0</v>
          </cell>
        </row>
        <row r="111">
          <cell r="A111" t="str">
            <v>EF0125</v>
          </cell>
          <cell r="B111" t="str">
            <v>Active</v>
          </cell>
          <cell r="C111" t="str">
            <v xml:space="preserve">Abdalla SULEIMAN ABDELRAHMAN </v>
          </cell>
          <cell r="D111" t="str">
            <v>Food security Surveillance officer</v>
          </cell>
          <cell r="E111" t="str">
            <v>D4</v>
          </cell>
          <cell r="F111" t="str">
            <v>F1K</v>
          </cell>
          <cell r="G111" t="str">
            <v>CA01</v>
          </cell>
          <cell r="H111" t="str">
            <v>EFF01</v>
          </cell>
          <cell r="I111">
            <v>650101</v>
          </cell>
          <cell r="J111" t="str">
            <v>FS</v>
          </cell>
          <cell r="K111" t="str">
            <v>Field</v>
          </cell>
          <cell r="L111">
            <v>776886.20824858558</v>
          </cell>
          <cell r="M111">
            <v>388443.10412429279</v>
          </cell>
          <cell r="N111">
            <v>150000</v>
          </cell>
          <cell r="P111">
            <v>0</v>
          </cell>
        </row>
        <row r="112">
          <cell r="A112" t="str">
            <v>EF0109</v>
          </cell>
          <cell r="B112" t="str">
            <v>Stopped</v>
          </cell>
          <cell r="C112" t="str">
            <v xml:space="preserve">Hassan HAROUN OSMAN </v>
          </cell>
          <cell r="D112" t="str">
            <v>Nurse</v>
          </cell>
          <cell r="E112" t="str">
            <v>D1</v>
          </cell>
          <cell r="F112">
            <v>0</v>
          </cell>
          <cell r="G112" t="str">
            <v>CA22</v>
          </cell>
          <cell r="H112" t="str">
            <v>EFN01</v>
          </cell>
          <cell r="I112">
            <v>650101</v>
          </cell>
          <cell r="J112" t="str">
            <v>NUT</v>
          </cell>
          <cell r="K112" t="str">
            <v>TFC</v>
          </cell>
          <cell r="L112">
            <v>721825.98335872008</v>
          </cell>
          <cell r="M112">
            <v>360912.99167936004</v>
          </cell>
          <cell r="P112">
            <v>0</v>
          </cell>
        </row>
        <row r="113">
          <cell r="A113" t="str">
            <v>EF0128</v>
          </cell>
          <cell r="B113" t="str">
            <v>Active</v>
          </cell>
          <cell r="C113" t="str">
            <v xml:space="preserve">Ahmed IDRISS ADAM </v>
          </cell>
          <cell r="D113" t="str">
            <v xml:space="preserve">Phase Monitor </v>
          </cell>
          <cell r="E113" t="str">
            <v>B4</v>
          </cell>
          <cell r="F113" t="str">
            <v>F1K</v>
          </cell>
          <cell r="G113" t="str">
            <v>CA02</v>
          </cell>
          <cell r="H113" t="str">
            <v>EFN01</v>
          </cell>
          <cell r="I113">
            <v>650101</v>
          </cell>
          <cell r="J113" t="str">
            <v>NUT</v>
          </cell>
          <cell r="K113" t="str">
            <v>TFC</v>
          </cell>
          <cell r="L113">
            <v>517011.31442510424</v>
          </cell>
          <cell r="M113">
            <v>258505.65721255212</v>
          </cell>
          <cell r="N113">
            <v>517000</v>
          </cell>
          <cell r="P113">
            <v>0</v>
          </cell>
        </row>
        <row r="114">
          <cell r="A114" t="str">
            <v>EF0135</v>
          </cell>
          <cell r="B114" t="str">
            <v>Active</v>
          </cell>
          <cell r="C114" t="str">
            <v xml:space="preserve">Abdalla AHMED MOHAMED  </v>
          </cell>
          <cell r="D114" t="str">
            <v xml:space="preserve"> Team Leader</v>
          </cell>
          <cell r="E114" t="str">
            <v>D4</v>
          </cell>
          <cell r="F114" t="str">
            <v>F1K</v>
          </cell>
          <cell r="G114" t="str">
            <v>CA02</v>
          </cell>
          <cell r="H114" t="str">
            <v>EFN02</v>
          </cell>
          <cell r="I114">
            <v>650101</v>
          </cell>
          <cell r="J114" t="str">
            <v>NUTSURVEY</v>
          </cell>
          <cell r="K114" t="str">
            <v>Nut survey</v>
          </cell>
          <cell r="L114">
            <v>776886.20824858558</v>
          </cell>
          <cell r="M114">
            <v>388443.10412429279</v>
          </cell>
          <cell r="P114">
            <v>0</v>
          </cell>
        </row>
        <row r="115">
          <cell r="A115" t="str">
            <v>EF0112</v>
          </cell>
          <cell r="B115" t="str">
            <v>Stopped</v>
          </cell>
          <cell r="C115" t="str">
            <v xml:space="preserve">Hawa ABDALLA MAHMOUD </v>
          </cell>
          <cell r="D115" t="str">
            <v>Cleaner</v>
          </cell>
          <cell r="E115" t="str">
            <v>A1</v>
          </cell>
          <cell r="F115">
            <v>0</v>
          </cell>
          <cell r="G115" t="str">
            <v>CA32</v>
          </cell>
          <cell r="H115" t="str">
            <v>EFN01</v>
          </cell>
          <cell r="I115">
            <v>650101</v>
          </cell>
          <cell r="J115" t="str">
            <v>NUT</v>
          </cell>
          <cell r="K115" t="str">
            <v>SFC</v>
          </cell>
          <cell r="L115">
            <v>405204.07460792002</v>
          </cell>
          <cell r="M115">
            <v>202602.03730396001</v>
          </cell>
          <cell r="P115">
            <v>0</v>
          </cell>
        </row>
        <row r="116">
          <cell r="A116" t="str">
            <v>EF0113</v>
          </cell>
          <cell r="B116" t="str">
            <v>Stopped</v>
          </cell>
          <cell r="C116" t="str">
            <v xml:space="preserve">Mohammed AHMED HAGGAR </v>
          </cell>
          <cell r="D116" t="str">
            <v>Food Aid Monitor</v>
          </cell>
          <cell r="E116" t="str">
            <v>D1</v>
          </cell>
          <cell r="F116">
            <v>0</v>
          </cell>
          <cell r="G116" t="str">
            <v>AB02</v>
          </cell>
          <cell r="H116" t="str">
            <v>EFF01</v>
          </cell>
          <cell r="I116">
            <v>650101</v>
          </cell>
          <cell r="J116" t="str">
            <v>FA</v>
          </cell>
          <cell r="K116" t="str">
            <v>Field</v>
          </cell>
          <cell r="L116">
            <v>721825.98335872008</v>
          </cell>
          <cell r="M116">
            <v>360912.99167936004</v>
          </cell>
          <cell r="P116">
            <v>0</v>
          </cell>
        </row>
        <row r="117">
          <cell r="A117" t="str">
            <v>EF0114</v>
          </cell>
          <cell r="B117" t="str">
            <v>Stopped</v>
          </cell>
          <cell r="C117" t="str">
            <v xml:space="preserve">Mustapha MOHAMMED SALEH </v>
          </cell>
          <cell r="D117" t="str">
            <v>Food Aid Monitor</v>
          </cell>
          <cell r="E117" t="str">
            <v>C</v>
          </cell>
          <cell r="F117">
            <v>0</v>
          </cell>
          <cell r="G117" t="str">
            <v>AB02</v>
          </cell>
          <cell r="H117" t="str">
            <v>EFF01</v>
          </cell>
          <cell r="I117">
            <v>650101</v>
          </cell>
          <cell r="J117" t="str">
            <v>FA</v>
          </cell>
          <cell r="K117" t="str">
            <v>Field</v>
          </cell>
          <cell r="L117">
            <v>580536.02859999996</v>
          </cell>
          <cell r="M117">
            <v>290268.01429999998</v>
          </cell>
          <cell r="P117">
            <v>0</v>
          </cell>
        </row>
        <row r="118">
          <cell r="A118" t="str">
            <v>EF0136</v>
          </cell>
          <cell r="B118" t="str">
            <v>Active</v>
          </cell>
          <cell r="C118" t="str">
            <v xml:space="preserve">Thuraya ADAM ABDALLA </v>
          </cell>
          <cell r="D118" t="str">
            <v>Home Visitor</v>
          </cell>
          <cell r="E118" t="str">
            <v>B4</v>
          </cell>
          <cell r="F118" t="str">
            <v>F1K</v>
          </cell>
          <cell r="G118" t="str">
            <v>CA02</v>
          </cell>
          <cell r="H118" t="str">
            <v>EFN01</v>
          </cell>
          <cell r="I118">
            <v>650101</v>
          </cell>
          <cell r="J118" t="str">
            <v>NUT</v>
          </cell>
          <cell r="K118" t="str">
            <v>TFC</v>
          </cell>
          <cell r="L118">
            <v>517011.31442510424</v>
          </cell>
          <cell r="M118">
            <v>258505.65721255212</v>
          </cell>
          <cell r="P118">
            <v>0</v>
          </cell>
        </row>
        <row r="119">
          <cell r="A119" t="str">
            <v>EF0116</v>
          </cell>
          <cell r="B119" t="str">
            <v>Stopped</v>
          </cell>
          <cell r="C119" t="str">
            <v xml:space="preserve">Saad EISSA DWOELBAT </v>
          </cell>
          <cell r="D119" t="str">
            <v>Storekeeper</v>
          </cell>
          <cell r="E119" t="str">
            <v>E1</v>
          </cell>
          <cell r="F119">
            <v>0</v>
          </cell>
          <cell r="G119" t="str">
            <v>CA52</v>
          </cell>
          <cell r="H119" t="str">
            <v>EFC01</v>
          </cell>
          <cell r="I119">
            <v>650100</v>
          </cell>
          <cell r="J119" t="str">
            <v>LOG</v>
          </cell>
          <cell r="K119" t="str">
            <v>Office</v>
          </cell>
          <cell r="L119">
            <v>867281.15554767998</v>
          </cell>
          <cell r="M119">
            <v>433640.57777383999</v>
          </cell>
          <cell r="P119">
            <v>0</v>
          </cell>
        </row>
        <row r="120">
          <cell r="A120" t="str">
            <v>EF0117</v>
          </cell>
          <cell r="B120" t="str">
            <v>Stopped</v>
          </cell>
          <cell r="C120" t="str">
            <v xml:space="preserve">Adam ELTAHIR ADAM </v>
          </cell>
          <cell r="D120" t="str">
            <v>Log/Rehab</v>
          </cell>
          <cell r="E120" t="str">
            <v>E</v>
          </cell>
          <cell r="F120">
            <v>0</v>
          </cell>
          <cell r="G120" t="str">
            <v>CA00</v>
          </cell>
          <cell r="H120" t="str">
            <v>EFC01</v>
          </cell>
          <cell r="I120">
            <v>650100</v>
          </cell>
          <cell r="J120" t="str">
            <v>LOG</v>
          </cell>
          <cell r="K120" t="str">
            <v>Office</v>
          </cell>
          <cell r="L120">
            <v>848286.0736</v>
          </cell>
          <cell r="M120">
            <v>424143.0368</v>
          </cell>
          <cell r="P120">
            <v>0</v>
          </cell>
        </row>
        <row r="121">
          <cell r="A121" t="str">
            <v>EF0137</v>
          </cell>
          <cell r="B121" t="str">
            <v>Active</v>
          </cell>
          <cell r="C121" t="str">
            <v xml:space="preserve">Nafissa MOHAMED ISMAIL </v>
          </cell>
          <cell r="D121" t="str">
            <v xml:space="preserve"> Team Leader</v>
          </cell>
          <cell r="E121" t="str">
            <v>D4</v>
          </cell>
          <cell r="F121" t="str">
            <v>F1K</v>
          </cell>
          <cell r="G121" t="str">
            <v>CA02</v>
          </cell>
          <cell r="H121" t="str">
            <v>EFN02</v>
          </cell>
          <cell r="I121">
            <v>650101</v>
          </cell>
          <cell r="J121" t="str">
            <v>NUTSURVEY</v>
          </cell>
          <cell r="K121" t="str">
            <v>Nut survey</v>
          </cell>
          <cell r="L121">
            <v>776886.20824858558</v>
          </cell>
          <cell r="M121">
            <v>388443.10412429279</v>
          </cell>
          <cell r="P121">
            <v>0</v>
          </cell>
        </row>
        <row r="122">
          <cell r="A122" t="str">
            <v>EF0119</v>
          </cell>
          <cell r="B122" t="str">
            <v>Stopped</v>
          </cell>
          <cell r="C122" t="str">
            <v xml:space="preserve">Igbal HASSAN ADAM </v>
          </cell>
          <cell r="D122" t="str">
            <v>Registrar</v>
          </cell>
          <cell r="E122" t="str">
            <v>C1</v>
          </cell>
          <cell r="F122">
            <v>0</v>
          </cell>
          <cell r="G122" t="str">
            <v>CA32</v>
          </cell>
          <cell r="H122" t="str">
            <v>EFN01</v>
          </cell>
          <cell r="I122">
            <v>650101</v>
          </cell>
          <cell r="J122" t="str">
            <v>NUT</v>
          </cell>
          <cell r="K122" t="str">
            <v>SFC</v>
          </cell>
          <cell r="L122">
            <v>592335.26867873606</v>
          </cell>
          <cell r="M122">
            <v>296167.63433936803</v>
          </cell>
          <cell r="P122">
            <v>0</v>
          </cell>
        </row>
        <row r="123">
          <cell r="A123" t="str">
            <v>EF0138</v>
          </cell>
          <cell r="B123" t="str">
            <v>Active</v>
          </cell>
          <cell r="C123" t="str">
            <v xml:space="preserve">Fawzi AHMED MAHMOUD </v>
          </cell>
          <cell r="D123" t="str">
            <v xml:space="preserve">Home Visitor </v>
          </cell>
          <cell r="E123" t="str">
            <v>B4</v>
          </cell>
          <cell r="F123" t="str">
            <v>F1K</v>
          </cell>
          <cell r="G123" t="str">
            <v>CA02</v>
          </cell>
          <cell r="H123" t="str">
            <v>EFN01</v>
          </cell>
          <cell r="I123">
            <v>650101</v>
          </cell>
          <cell r="J123" t="str">
            <v>NUT</v>
          </cell>
          <cell r="K123" t="str">
            <v>TFC</v>
          </cell>
          <cell r="L123">
            <v>517011.31442510424</v>
          </cell>
          <cell r="M123">
            <v>258505.65721255212</v>
          </cell>
          <cell r="P123">
            <v>0</v>
          </cell>
        </row>
        <row r="124">
          <cell r="A124" t="str">
            <v>EF0121</v>
          </cell>
          <cell r="B124" t="str">
            <v>Stopped</v>
          </cell>
          <cell r="C124" t="str">
            <v xml:space="preserve">Suleiman YAGOUB ABDALLA </v>
          </cell>
          <cell r="D124" t="str">
            <v xml:space="preserve">Home Visitor </v>
          </cell>
          <cell r="E124" t="str">
            <v>B</v>
          </cell>
          <cell r="F124">
            <v>0</v>
          </cell>
          <cell r="G124" t="str">
            <v>CA03</v>
          </cell>
          <cell r="H124" t="str">
            <v>EFN01</v>
          </cell>
          <cell r="I124">
            <v>650101</v>
          </cell>
          <cell r="J124" t="str">
            <v>NUT</v>
          </cell>
          <cell r="K124" t="str">
            <v>SFC</v>
          </cell>
          <cell r="L124">
            <v>470286.45574</v>
          </cell>
          <cell r="M124">
            <v>235143.22787</v>
          </cell>
          <cell r="P124">
            <v>0</v>
          </cell>
        </row>
        <row r="125">
          <cell r="A125" t="str">
            <v>EF0122</v>
          </cell>
          <cell r="B125" t="str">
            <v>Stopped</v>
          </cell>
          <cell r="C125" t="str">
            <v xml:space="preserve">Ali ADAM TAJEDDEEN </v>
          </cell>
          <cell r="D125" t="str">
            <v xml:space="preserve">Home Visitor </v>
          </cell>
          <cell r="E125" t="str">
            <v>B</v>
          </cell>
          <cell r="F125">
            <v>0</v>
          </cell>
          <cell r="G125" t="str">
            <v>CA03</v>
          </cell>
          <cell r="H125" t="str">
            <v>EFN01</v>
          </cell>
          <cell r="I125">
            <v>650101</v>
          </cell>
          <cell r="J125" t="str">
            <v>NUT</v>
          </cell>
          <cell r="K125" t="str">
            <v>SFC</v>
          </cell>
          <cell r="L125">
            <v>470286.45574</v>
          </cell>
          <cell r="M125">
            <v>235143.22787</v>
          </cell>
          <cell r="P125">
            <v>0</v>
          </cell>
        </row>
        <row r="126">
          <cell r="A126" t="str">
            <v>EF0123</v>
          </cell>
          <cell r="B126" t="str">
            <v>Stopped</v>
          </cell>
          <cell r="C126" t="str">
            <v xml:space="preserve">Suleiman MOHAMED AHMED </v>
          </cell>
          <cell r="D126" t="str">
            <v>Counterpart</v>
          </cell>
          <cell r="E126" t="str">
            <v>G1</v>
          </cell>
          <cell r="F126">
            <v>0</v>
          </cell>
          <cell r="G126" t="str">
            <v>CA32</v>
          </cell>
          <cell r="H126" t="str">
            <v>EFN01</v>
          </cell>
          <cell r="I126">
            <v>650101</v>
          </cell>
          <cell r="J126" t="str">
            <v>NUT</v>
          </cell>
          <cell r="K126" t="str">
            <v>SFC</v>
          </cell>
          <cell r="L126">
            <v>1277871.9450107741</v>
          </cell>
          <cell r="M126">
            <v>638935.97250538704</v>
          </cell>
          <cell r="P126">
            <v>0</v>
          </cell>
        </row>
        <row r="127">
          <cell r="A127" t="str">
            <v>EF0140</v>
          </cell>
          <cell r="B127" t="str">
            <v>Active</v>
          </cell>
          <cell r="C127" t="str">
            <v xml:space="preserve">Mariam ABDULGADIR YAGOUB </v>
          </cell>
          <cell r="D127" t="str">
            <v xml:space="preserve">Home Visitor </v>
          </cell>
          <cell r="E127" t="str">
            <v>B4</v>
          </cell>
          <cell r="F127" t="str">
            <v>F1K</v>
          </cell>
          <cell r="G127" t="str">
            <v>CA02</v>
          </cell>
          <cell r="H127" t="str">
            <v>EFN01</v>
          </cell>
          <cell r="I127">
            <v>650101</v>
          </cell>
          <cell r="J127" t="str">
            <v>NUT</v>
          </cell>
          <cell r="K127" t="str">
            <v>TFC</v>
          </cell>
          <cell r="L127">
            <v>517011.31442510424</v>
          </cell>
          <cell r="M127">
            <v>258505.65721255212</v>
          </cell>
          <cell r="P127">
            <v>0</v>
          </cell>
        </row>
        <row r="128">
          <cell r="A128" t="str">
            <v>EF0149</v>
          </cell>
          <cell r="B128" t="str">
            <v>Active</v>
          </cell>
          <cell r="C128" t="str">
            <v xml:space="preserve">Hamdi ADAM MOHAMED </v>
          </cell>
          <cell r="D128" t="str">
            <v xml:space="preserve">Radio operator </v>
          </cell>
          <cell r="E128" t="str">
            <v>D4</v>
          </cell>
          <cell r="F128" t="str">
            <v>F1K</v>
          </cell>
          <cell r="G128" t="str">
            <v>CA03</v>
          </cell>
          <cell r="H128" t="str">
            <v>EFC01</v>
          </cell>
          <cell r="I128">
            <v>650100</v>
          </cell>
          <cell r="J128" t="str">
            <v>LOG</v>
          </cell>
          <cell r="K128" t="str">
            <v>Office</v>
          </cell>
          <cell r="L128">
            <v>776886.20824858558</v>
          </cell>
          <cell r="M128">
            <v>388443.10412429279</v>
          </cell>
          <cell r="N128">
            <v>350000</v>
          </cell>
          <cell r="P128">
            <v>0</v>
          </cell>
        </row>
        <row r="129">
          <cell r="A129" t="str">
            <v>EF0150</v>
          </cell>
          <cell r="B129" t="str">
            <v>Active</v>
          </cell>
          <cell r="C129" t="str">
            <v xml:space="preserve">Latifa ADAM RIZIG </v>
          </cell>
          <cell r="D129" t="str">
            <v>Home Visitor</v>
          </cell>
          <cell r="E129" t="str">
            <v>B4</v>
          </cell>
          <cell r="F129" t="str">
            <v>F1K</v>
          </cell>
          <cell r="G129" t="str">
            <v>CA02</v>
          </cell>
          <cell r="H129" t="str">
            <v>EFN01</v>
          </cell>
          <cell r="I129">
            <v>650101</v>
          </cell>
          <cell r="J129" t="str">
            <v>NUT</v>
          </cell>
          <cell r="K129" t="str">
            <v>TFC</v>
          </cell>
          <cell r="L129">
            <v>517011.31442510424</v>
          </cell>
          <cell r="M129">
            <v>258505.65721255212</v>
          </cell>
          <cell r="P129">
            <v>0</v>
          </cell>
        </row>
        <row r="130">
          <cell r="A130" t="str">
            <v>EF0022</v>
          </cell>
          <cell r="B130" t="str">
            <v>Stopped</v>
          </cell>
          <cell r="C130" t="str">
            <v xml:space="preserve">Al Tom AHMED IDRISS ALI </v>
          </cell>
          <cell r="D130" t="str">
            <v>Watchman</v>
          </cell>
          <cell r="E130" t="str">
            <v>A</v>
          </cell>
          <cell r="F130">
            <v>0</v>
          </cell>
          <cell r="G130" t="str">
            <v>6500O</v>
          </cell>
          <cell r="H130" t="str">
            <v>EFC01</v>
          </cell>
          <cell r="I130">
            <v>650014</v>
          </cell>
          <cell r="J130" t="str">
            <v>LOG</v>
          </cell>
          <cell r="K130" t="str">
            <v>Guest House</v>
          </cell>
          <cell r="L130">
            <v>396786.07494000002</v>
          </cell>
          <cell r="M130">
            <v>198393.03747000001</v>
          </cell>
          <cell r="P130">
            <v>0</v>
          </cell>
        </row>
        <row r="131">
          <cell r="A131" t="str">
            <v>EF0151</v>
          </cell>
          <cell r="B131" t="str">
            <v>Active</v>
          </cell>
          <cell r="C131" t="str">
            <v xml:space="preserve">Khalid ABDULMOTI ALI </v>
          </cell>
          <cell r="D131" t="str">
            <v>Home Visitor</v>
          </cell>
          <cell r="E131" t="str">
            <v>B4</v>
          </cell>
          <cell r="F131" t="str">
            <v>F1K</v>
          </cell>
          <cell r="G131" t="str">
            <v>CA02</v>
          </cell>
          <cell r="H131" t="str">
            <v>EFN01</v>
          </cell>
          <cell r="I131">
            <v>650101</v>
          </cell>
          <cell r="J131" t="str">
            <v>NUT</v>
          </cell>
          <cell r="K131" t="str">
            <v>TFC</v>
          </cell>
          <cell r="L131">
            <v>517011.31442510424</v>
          </cell>
          <cell r="M131">
            <v>258505.65721255212</v>
          </cell>
          <cell r="P131">
            <v>0</v>
          </cell>
        </row>
        <row r="132">
          <cell r="A132" t="str">
            <v>EF0025</v>
          </cell>
          <cell r="B132" t="str">
            <v>Stopped</v>
          </cell>
          <cell r="C132" t="str">
            <v xml:space="preserve">Amira ABDERAHIM </v>
          </cell>
          <cell r="D132" t="str">
            <v xml:space="preserve">Phase Monitor </v>
          </cell>
          <cell r="E132" t="str">
            <v>B</v>
          </cell>
          <cell r="F132">
            <v>0</v>
          </cell>
          <cell r="G132" t="str">
            <v>CA03</v>
          </cell>
          <cell r="H132" t="str">
            <v>EFN01</v>
          </cell>
          <cell r="I132">
            <v>650101</v>
          </cell>
          <cell r="J132" t="str">
            <v>NUT</v>
          </cell>
          <cell r="K132" t="str">
            <v>TFC</v>
          </cell>
          <cell r="L132">
            <v>470286.45574</v>
          </cell>
          <cell r="M132">
            <v>235143.22787</v>
          </cell>
          <cell r="P132">
            <v>0</v>
          </cell>
        </row>
        <row r="133">
          <cell r="A133" t="str">
            <v>EF0029</v>
          </cell>
          <cell r="B133" t="str">
            <v>Stopped</v>
          </cell>
          <cell r="C133" t="str">
            <v xml:space="preserve">Asma MOHAMED SALEH </v>
          </cell>
          <cell r="D133" t="str">
            <v xml:space="preserve">Measurer </v>
          </cell>
          <cell r="E133" t="str">
            <v>B</v>
          </cell>
          <cell r="F133">
            <v>0</v>
          </cell>
          <cell r="G133" t="str">
            <v>CA03</v>
          </cell>
          <cell r="H133" t="str">
            <v>EFN01</v>
          </cell>
          <cell r="I133">
            <v>650101</v>
          </cell>
          <cell r="J133" t="str">
            <v>NUT</v>
          </cell>
          <cell r="K133" t="str">
            <v>TFC</v>
          </cell>
          <cell r="L133">
            <v>470286.45574</v>
          </cell>
          <cell r="M133">
            <v>235143.22787</v>
          </cell>
          <cell r="P133">
            <v>0</v>
          </cell>
        </row>
        <row r="134">
          <cell r="A134" t="str">
            <v>EF0131</v>
          </cell>
          <cell r="B134" t="str">
            <v>Stopped</v>
          </cell>
          <cell r="C134" t="str">
            <v xml:space="preserve">Ibrahim Adam  Fadul  </v>
          </cell>
          <cell r="D134" t="str">
            <v xml:space="preserve">Food security monitor </v>
          </cell>
          <cell r="E134" t="str">
            <v>C</v>
          </cell>
          <cell r="F134">
            <v>0</v>
          </cell>
          <cell r="G134" t="str">
            <v>CA42</v>
          </cell>
          <cell r="H134" t="str">
            <v>EFF01</v>
          </cell>
          <cell r="I134">
            <v>650101</v>
          </cell>
          <cell r="J134" t="str">
            <v>FS</v>
          </cell>
          <cell r="K134" t="str">
            <v>Field</v>
          </cell>
          <cell r="L134">
            <v>580536.02859999996</v>
          </cell>
          <cell r="M134">
            <v>290268.01429999998</v>
          </cell>
          <cell r="P134">
            <v>0</v>
          </cell>
        </row>
        <row r="135">
          <cell r="A135" t="str">
            <v>EF0132</v>
          </cell>
          <cell r="B135" t="str">
            <v>Stopped</v>
          </cell>
          <cell r="C135" t="str">
            <v xml:space="preserve">Mohamed IBRAHIM HUSSEIN  </v>
          </cell>
          <cell r="D135" t="str">
            <v>Food Aid Monitor</v>
          </cell>
          <cell r="E135" t="str">
            <v>C</v>
          </cell>
          <cell r="F135">
            <v>0</v>
          </cell>
          <cell r="G135" t="str">
            <v>AB02</v>
          </cell>
          <cell r="H135" t="str">
            <v>EFF01</v>
          </cell>
          <cell r="I135">
            <v>650101</v>
          </cell>
          <cell r="J135" t="str">
            <v>FA</v>
          </cell>
          <cell r="K135" t="str">
            <v>Field</v>
          </cell>
          <cell r="L135">
            <v>580536.02859999996</v>
          </cell>
          <cell r="M135">
            <v>290268.01429999998</v>
          </cell>
          <cell r="P135">
            <v>0</v>
          </cell>
        </row>
        <row r="136">
          <cell r="A136" t="str">
            <v>EF0133</v>
          </cell>
          <cell r="B136" t="str">
            <v>Stopped</v>
          </cell>
          <cell r="C136" t="str">
            <v xml:space="preserve">Mohamed OSMAN ELBAGIR  </v>
          </cell>
          <cell r="D136" t="str">
            <v>Food Aid Monitor</v>
          </cell>
          <cell r="E136" t="str">
            <v>C</v>
          </cell>
          <cell r="F136">
            <v>0</v>
          </cell>
          <cell r="G136" t="str">
            <v>AB02</v>
          </cell>
          <cell r="H136" t="str">
            <v>EFF01</v>
          </cell>
          <cell r="I136">
            <v>650101</v>
          </cell>
          <cell r="J136" t="str">
            <v>FA</v>
          </cell>
          <cell r="K136" t="str">
            <v>Field</v>
          </cell>
          <cell r="L136">
            <v>580536.02859999996</v>
          </cell>
          <cell r="M136">
            <v>290268.01429999998</v>
          </cell>
          <cell r="P136">
            <v>0</v>
          </cell>
        </row>
        <row r="137">
          <cell r="A137" t="str">
            <v>EF0134</v>
          </cell>
          <cell r="B137" t="str">
            <v>Stopped</v>
          </cell>
          <cell r="C137" t="str">
            <v xml:space="preserve">Abaker ABDELRAHMAN AZARG </v>
          </cell>
          <cell r="D137" t="str">
            <v>Food Aid Monitor</v>
          </cell>
          <cell r="E137" t="str">
            <v>C</v>
          </cell>
          <cell r="F137">
            <v>0</v>
          </cell>
          <cell r="G137" t="str">
            <v>AB02</v>
          </cell>
          <cell r="H137" t="str">
            <v>EFF01</v>
          </cell>
          <cell r="I137">
            <v>650101</v>
          </cell>
          <cell r="J137" t="str">
            <v>FA</v>
          </cell>
          <cell r="K137" t="str">
            <v>Field</v>
          </cell>
          <cell r="L137">
            <v>580536.02859999996</v>
          </cell>
          <cell r="M137">
            <v>290268.01429999998</v>
          </cell>
          <cell r="P137">
            <v>0</v>
          </cell>
        </row>
        <row r="138">
          <cell r="A138" t="str">
            <v>EF0152</v>
          </cell>
          <cell r="B138" t="str">
            <v>Active</v>
          </cell>
          <cell r="C138" t="str">
            <v xml:space="preserve">Aziza MOHAMED ADAM </v>
          </cell>
          <cell r="D138" t="str">
            <v>Home Visitor</v>
          </cell>
          <cell r="E138" t="str">
            <v>B4</v>
          </cell>
          <cell r="F138" t="str">
            <v>F1K</v>
          </cell>
          <cell r="G138" t="str">
            <v>CA02</v>
          </cell>
          <cell r="H138" t="str">
            <v>EFN01</v>
          </cell>
          <cell r="I138">
            <v>650101</v>
          </cell>
          <cell r="J138" t="str">
            <v>NUT</v>
          </cell>
          <cell r="K138" t="str">
            <v>OTP</v>
          </cell>
          <cell r="L138">
            <v>517011.31442510424</v>
          </cell>
          <cell r="M138">
            <v>258505.65721255212</v>
          </cell>
          <cell r="P138">
            <v>0</v>
          </cell>
        </row>
        <row r="139">
          <cell r="A139" t="str">
            <v>EF0154</v>
          </cell>
          <cell r="B139" t="str">
            <v>Active</v>
          </cell>
          <cell r="C139" t="str">
            <v xml:space="preserve">Nafisa ABDUJABAR ABDUHAMEED </v>
          </cell>
          <cell r="D139" t="str">
            <v>Home Visitor</v>
          </cell>
          <cell r="E139" t="str">
            <v>B4</v>
          </cell>
          <cell r="F139" t="str">
            <v>F1K</v>
          </cell>
          <cell r="G139" t="str">
            <v>CA02</v>
          </cell>
          <cell r="H139" t="str">
            <v>EFN01</v>
          </cell>
          <cell r="I139">
            <v>650101</v>
          </cell>
          <cell r="J139" t="str">
            <v>NUT</v>
          </cell>
          <cell r="K139" t="str">
            <v>TFC</v>
          </cell>
          <cell r="L139">
            <v>517011.31442510424</v>
          </cell>
          <cell r="M139">
            <v>258505.65721255212</v>
          </cell>
          <cell r="P139">
            <v>0</v>
          </cell>
        </row>
        <row r="140">
          <cell r="A140" t="str">
            <v>EF0156</v>
          </cell>
          <cell r="B140" t="str">
            <v>Active</v>
          </cell>
          <cell r="C140" t="str">
            <v xml:space="preserve">Nafisa MOHAMED ADAM </v>
          </cell>
          <cell r="D140" t="str">
            <v>Home Visitor</v>
          </cell>
          <cell r="E140" t="str">
            <v>B4</v>
          </cell>
          <cell r="F140" t="str">
            <v>F1K</v>
          </cell>
          <cell r="G140" t="str">
            <v>CA02</v>
          </cell>
          <cell r="H140" t="str">
            <v>EFN01</v>
          </cell>
          <cell r="I140">
            <v>650101</v>
          </cell>
          <cell r="J140" t="str">
            <v>NUT</v>
          </cell>
          <cell r="K140" t="str">
            <v>TFC</v>
          </cell>
          <cell r="L140">
            <v>517011.31442510424</v>
          </cell>
          <cell r="M140">
            <v>258505.65721255212</v>
          </cell>
          <cell r="P140">
            <v>0</v>
          </cell>
        </row>
        <row r="141">
          <cell r="A141" t="str">
            <v>EF0158</v>
          </cell>
          <cell r="B141" t="str">
            <v>Active</v>
          </cell>
          <cell r="C141" t="str">
            <v xml:space="preserve">Mohamed ELHAFEZ IBRAHIM </v>
          </cell>
          <cell r="D141" t="str">
            <v>Watchman</v>
          </cell>
          <cell r="E141" t="str">
            <v>A4</v>
          </cell>
          <cell r="F141" t="str">
            <v>F1K</v>
          </cell>
          <cell r="G141" t="str">
            <v>CA03</v>
          </cell>
          <cell r="H141" t="str">
            <v>EFC01</v>
          </cell>
          <cell r="I141">
            <v>650100</v>
          </cell>
          <cell r="J141" t="str">
            <v>LOG</v>
          </cell>
          <cell r="K141" t="str">
            <v>WHouse</v>
          </cell>
          <cell r="L141">
            <v>436161.64845153713</v>
          </cell>
          <cell r="M141">
            <v>218080.82422576856</v>
          </cell>
          <cell r="N141">
            <v>200000</v>
          </cell>
          <cell r="P141">
            <v>0</v>
          </cell>
        </row>
        <row r="142">
          <cell r="A142" t="str">
            <v>EF0139</v>
          </cell>
          <cell r="B142" t="str">
            <v>Stopped</v>
          </cell>
          <cell r="C142" t="str">
            <v xml:space="preserve">Mobarak MOHAMED MATAR </v>
          </cell>
          <cell r="D142" t="str">
            <v>Assesment Measurer</v>
          </cell>
          <cell r="E142" t="str">
            <v>B</v>
          </cell>
          <cell r="F142">
            <v>0</v>
          </cell>
          <cell r="G142" t="str">
            <v>CA01</v>
          </cell>
          <cell r="H142" t="str">
            <v>EFN02</v>
          </cell>
          <cell r="I142">
            <v>650101</v>
          </cell>
          <cell r="J142" t="str">
            <v>NUTSURVEY</v>
          </cell>
          <cell r="K142" t="str">
            <v>Nut survey</v>
          </cell>
          <cell r="L142">
            <v>470286.45574</v>
          </cell>
          <cell r="M142">
            <v>235143.22787</v>
          </cell>
          <cell r="P142">
            <v>0</v>
          </cell>
        </row>
        <row r="143">
          <cell r="A143" t="str">
            <v>EF0160</v>
          </cell>
          <cell r="B143" t="str">
            <v>Active</v>
          </cell>
          <cell r="C143" t="str">
            <v xml:space="preserve">Ali IBRAHIM ELHAJ </v>
          </cell>
          <cell r="D143" t="str">
            <v>Watchman</v>
          </cell>
          <cell r="E143" t="str">
            <v>A4</v>
          </cell>
          <cell r="F143" t="str">
            <v>Z1L</v>
          </cell>
          <cell r="G143" t="str">
            <v>6500O</v>
          </cell>
          <cell r="H143" t="str">
            <v>EFC01</v>
          </cell>
          <cell r="I143">
            <v>650014</v>
          </cell>
          <cell r="J143" t="str">
            <v>LOG</v>
          </cell>
          <cell r="K143" t="str">
            <v>Guest house</v>
          </cell>
          <cell r="L143">
            <v>436161.64845153713</v>
          </cell>
          <cell r="M143">
            <v>218080.82422576856</v>
          </cell>
          <cell r="P143">
            <v>0</v>
          </cell>
        </row>
        <row r="144">
          <cell r="A144" t="str">
            <v>EF0030</v>
          </cell>
          <cell r="B144" t="str">
            <v>Stopped</v>
          </cell>
          <cell r="C144" t="str">
            <v xml:space="preserve">Awatif SALEH ABAKER </v>
          </cell>
          <cell r="D144" t="str">
            <v xml:space="preserve">Phase Monitor </v>
          </cell>
          <cell r="E144" t="str">
            <v>B1</v>
          </cell>
          <cell r="F144">
            <v>0</v>
          </cell>
          <cell r="G144" t="str">
            <v>CA22</v>
          </cell>
          <cell r="H144" t="str">
            <v>EFN01</v>
          </cell>
          <cell r="I144">
            <v>650101</v>
          </cell>
          <cell r="J144" t="str">
            <v>NUT</v>
          </cell>
          <cell r="K144" t="str">
            <v>TFC</v>
          </cell>
          <cell r="L144">
            <v>480056.92</v>
          </cell>
          <cell r="M144">
            <v>240028.46</v>
          </cell>
          <cell r="P144">
            <v>0</v>
          </cell>
        </row>
        <row r="145">
          <cell r="A145" t="str">
            <v>EF0033</v>
          </cell>
          <cell r="B145" t="str">
            <v>Stopped</v>
          </cell>
          <cell r="C145" t="str">
            <v xml:space="preserve">Ehmad MAHJOUB MOHAMMED </v>
          </cell>
          <cell r="D145" t="str">
            <v xml:space="preserve">Radio operator </v>
          </cell>
          <cell r="E145" t="str">
            <v>D</v>
          </cell>
          <cell r="F145">
            <v>0</v>
          </cell>
          <cell r="G145" t="str">
            <v>CA00</v>
          </cell>
          <cell r="H145" t="str">
            <v>EFC01</v>
          </cell>
          <cell r="I145">
            <v>650100</v>
          </cell>
          <cell r="J145" t="str">
            <v>LOG</v>
          </cell>
          <cell r="K145" t="str">
            <v>Office</v>
          </cell>
          <cell r="L145">
            <v>706535.77600000007</v>
          </cell>
          <cell r="M145">
            <v>353267.88800000004</v>
          </cell>
          <cell r="P145">
            <v>0</v>
          </cell>
        </row>
        <row r="146">
          <cell r="A146" t="str">
            <v>EF0049</v>
          </cell>
          <cell r="B146" t="str">
            <v>Stopped</v>
          </cell>
          <cell r="C146" t="str">
            <v xml:space="preserve">Hawa ABDALLA MOHAMMED </v>
          </cell>
          <cell r="D146" t="str">
            <v xml:space="preserve">Cook </v>
          </cell>
          <cell r="E146" t="str">
            <v>A</v>
          </cell>
          <cell r="F146">
            <v>0</v>
          </cell>
          <cell r="G146" t="str">
            <v>CA03</v>
          </cell>
          <cell r="H146" t="str">
            <v>EFN01</v>
          </cell>
          <cell r="I146">
            <v>650101</v>
          </cell>
          <cell r="J146" t="str">
            <v>NUT</v>
          </cell>
          <cell r="K146" t="str">
            <v>TFC</v>
          </cell>
          <cell r="L146">
            <v>396786.07494000002</v>
          </cell>
          <cell r="M146">
            <v>198393.03747000001</v>
          </cell>
          <cell r="P146">
            <v>0</v>
          </cell>
        </row>
        <row r="147">
          <cell r="A147" t="str">
            <v>EF0144</v>
          </cell>
          <cell r="B147" t="str">
            <v>Stopped</v>
          </cell>
          <cell r="C147" t="str">
            <v xml:space="preserve">Mohamed SULIAMAN MOHAMED </v>
          </cell>
          <cell r="D147" t="str">
            <v>Registrar</v>
          </cell>
          <cell r="E147" t="str">
            <v>C1</v>
          </cell>
          <cell r="F147">
            <v>0</v>
          </cell>
          <cell r="G147" t="str">
            <v>CA32</v>
          </cell>
          <cell r="H147" t="str">
            <v>EFN01</v>
          </cell>
          <cell r="I147">
            <v>650101</v>
          </cell>
          <cell r="J147" t="str">
            <v>NUT</v>
          </cell>
          <cell r="K147" t="str">
            <v>SFC</v>
          </cell>
          <cell r="L147">
            <v>592335.26867873606</v>
          </cell>
          <cell r="M147">
            <v>296167.63433936803</v>
          </cell>
          <cell r="P147">
            <v>0</v>
          </cell>
        </row>
        <row r="148">
          <cell r="A148" t="str">
            <v>EF0162</v>
          </cell>
          <cell r="B148" t="str">
            <v>Active</v>
          </cell>
          <cell r="C148" t="str">
            <v xml:space="preserve">Abdulrahman MOHAMED ADAM </v>
          </cell>
          <cell r="D148" t="str">
            <v>Watchman</v>
          </cell>
          <cell r="E148" t="str">
            <v>A4</v>
          </cell>
          <cell r="F148" t="str">
            <v>Z1L</v>
          </cell>
          <cell r="G148" t="str">
            <v>6500O</v>
          </cell>
          <cell r="H148" t="str">
            <v>EFC01</v>
          </cell>
          <cell r="I148">
            <v>650014</v>
          </cell>
          <cell r="J148" t="str">
            <v>LOG</v>
          </cell>
          <cell r="K148" t="str">
            <v>Guest house</v>
          </cell>
          <cell r="L148">
            <v>436161.64845153713</v>
          </cell>
          <cell r="M148">
            <v>218080.82422576856</v>
          </cell>
          <cell r="N148">
            <v>200000</v>
          </cell>
          <cell r="P148">
            <v>0</v>
          </cell>
        </row>
        <row r="149">
          <cell r="A149" t="str">
            <v>EF0146</v>
          </cell>
          <cell r="B149" t="str">
            <v>Stopped</v>
          </cell>
          <cell r="C149" t="str">
            <v xml:space="preserve">Amal ADAM IBRAHIM </v>
          </cell>
          <cell r="D149" t="str">
            <v xml:space="preserve">Measurer </v>
          </cell>
          <cell r="E149" t="str">
            <v>B1</v>
          </cell>
          <cell r="F149">
            <v>0</v>
          </cell>
          <cell r="G149" t="str">
            <v>CA32</v>
          </cell>
          <cell r="H149" t="str">
            <v>EFN01</v>
          </cell>
          <cell r="I149">
            <v>650101</v>
          </cell>
          <cell r="J149" t="str">
            <v>NUT</v>
          </cell>
          <cell r="K149" t="str">
            <v>SFC</v>
          </cell>
          <cell r="L149">
            <v>480056.92</v>
          </cell>
          <cell r="M149">
            <v>240028.46</v>
          </cell>
          <cell r="P149">
            <v>0</v>
          </cell>
        </row>
        <row r="150">
          <cell r="A150" t="str">
            <v>EF0060</v>
          </cell>
          <cell r="B150" t="str">
            <v>Stopped</v>
          </cell>
          <cell r="C150" t="str">
            <v xml:space="preserve">James JOHN </v>
          </cell>
          <cell r="D150" t="str">
            <v>Nurse</v>
          </cell>
          <cell r="E150" t="str">
            <v>D</v>
          </cell>
          <cell r="F150">
            <v>0</v>
          </cell>
          <cell r="G150" t="str">
            <v>CA03</v>
          </cell>
          <cell r="H150" t="str">
            <v>EFN01</v>
          </cell>
          <cell r="I150">
            <v>650101</v>
          </cell>
          <cell r="J150" t="str">
            <v>NUT</v>
          </cell>
          <cell r="K150" t="str">
            <v>TFC</v>
          </cell>
          <cell r="L150">
            <v>706535.77600000007</v>
          </cell>
          <cell r="M150">
            <v>353267.88800000004</v>
          </cell>
          <cell r="P150">
            <v>0</v>
          </cell>
        </row>
        <row r="151">
          <cell r="A151" t="str">
            <v>EF0148</v>
          </cell>
          <cell r="B151" t="str">
            <v>Stopped</v>
          </cell>
          <cell r="C151" t="str">
            <v xml:space="preserve">Zahra KHIDIR AHMED </v>
          </cell>
          <cell r="D151" t="str">
            <v>Nurse</v>
          </cell>
          <cell r="E151" t="str">
            <v>D1</v>
          </cell>
          <cell r="F151">
            <v>0</v>
          </cell>
          <cell r="G151" t="str">
            <v>CA32</v>
          </cell>
          <cell r="H151" t="str">
            <v>EFN01</v>
          </cell>
          <cell r="I151">
            <v>650101</v>
          </cell>
          <cell r="J151" t="str">
            <v>NUT</v>
          </cell>
          <cell r="K151" t="str">
            <v>SFC</v>
          </cell>
          <cell r="L151">
            <v>721825.98335872008</v>
          </cell>
          <cell r="M151">
            <v>360912.99167936004</v>
          </cell>
          <cell r="P151">
            <v>0</v>
          </cell>
        </row>
        <row r="152">
          <cell r="A152" t="str">
            <v>EF0067</v>
          </cell>
          <cell r="B152" t="str">
            <v>Stopped</v>
          </cell>
          <cell r="C152" t="str">
            <v xml:space="preserve">Mekki IZA EL DEEN SIRAG </v>
          </cell>
          <cell r="D152" t="str">
            <v xml:space="preserve">Food aid supervisor  </v>
          </cell>
          <cell r="E152" t="str">
            <v>F1</v>
          </cell>
          <cell r="F152">
            <v>0</v>
          </cell>
          <cell r="G152" t="str">
            <v>AB02</v>
          </cell>
          <cell r="H152" t="str">
            <v>EFF01</v>
          </cell>
          <cell r="I152">
            <v>650101</v>
          </cell>
          <cell r="J152" t="str">
            <v>FA</v>
          </cell>
          <cell r="K152" t="str">
            <v>Field</v>
          </cell>
          <cell r="L152">
            <v>1044160.7533788817</v>
          </cell>
          <cell r="M152">
            <v>522080.37668944086</v>
          </cell>
          <cell r="P152">
            <v>0</v>
          </cell>
        </row>
        <row r="153">
          <cell r="A153" t="str">
            <v>EF0163</v>
          </cell>
          <cell r="B153" t="str">
            <v>Active</v>
          </cell>
          <cell r="C153" t="str">
            <v xml:space="preserve">Mohamed ABOH MOHAMED </v>
          </cell>
          <cell r="D153" t="str">
            <v>Local Food Aid Monitor</v>
          </cell>
          <cell r="E153" t="str">
            <v>C4</v>
          </cell>
          <cell r="F153" t="str">
            <v>D4H</v>
          </cell>
          <cell r="G153" t="str">
            <v>AB02</v>
          </cell>
          <cell r="H153" t="str">
            <v>EFF01</v>
          </cell>
          <cell r="I153">
            <v>650101</v>
          </cell>
          <cell r="J153" t="str">
            <v>FA</v>
          </cell>
          <cell r="K153" t="str">
            <v>Field</v>
          </cell>
          <cell r="L153">
            <v>638286.74939056206</v>
          </cell>
          <cell r="M153">
            <v>319143.37469528103</v>
          </cell>
          <cell r="P153">
            <v>0</v>
          </cell>
        </row>
        <row r="154">
          <cell r="A154" t="str">
            <v>EF0165</v>
          </cell>
          <cell r="B154" t="str">
            <v>Active</v>
          </cell>
          <cell r="C154" t="str">
            <v xml:space="preserve">Abdulaziz ABAKAR MEDANI </v>
          </cell>
          <cell r="D154" t="str">
            <v>Local Food Aid Team Leader</v>
          </cell>
          <cell r="E154" t="str">
            <v>E4</v>
          </cell>
          <cell r="F154" t="str">
            <v>D4H</v>
          </cell>
          <cell r="G154" t="str">
            <v>AB02</v>
          </cell>
          <cell r="H154" t="str">
            <v>EFF01</v>
          </cell>
          <cell r="I154">
            <v>650101</v>
          </cell>
          <cell r="J154" t="str">
            <v>FA</v>
          </cell>
          <cell r="K154" t="str">
            <v>Field</v>
          </cell>
          <cell r="L154">
            <v>942072.5276072612</v>
          </cell>
          <cell r="M154">
            <v>471036.2638036306</v>
          </cell>
          <cell r="P154">
            <v>0</v>
          </cell>
        </row>
        <row r="155">
          <cell r="A155" t="str">
            <v>EF0166</v>
          </cell>
          <cell r="B155" t="str">
            <v>Active</v>
          </cell>
          <cell r="C155" t="str">
            <v xml:space="preserve">Haviz MUSA ABAKER </v>
          </cell>
          <cell r="D155" t="str">
            <v>Rehabilitation Assitant</v>
          </cell>
          <cell r="E155" t="str">
            <v>C4</v>
          </cell>
          <cell r="F155" t="str">
            <v>D4H</v>
          </cell>
          <cell r="G155" t="str">
            <v>AB00</v>
          </cell>
          <cell r="H155" t="str">
            <v>EFC01</v>
          </cell>
          <cell r="I155">
            <v>650100</v>
          </cell>
          <cell r="J155" t="str">
            <v>LOG</v>
          </cell>
          <cell r="K155" t="str">
            <v>Field</v>
          </cell>
          <cell r="L155">
            <v>638286.74939056206</v>
          </cell>
          <cell r="M155">
            <v>319143.37469528103</v>
          </cell>
          <cell r="P155">
            <v>0</v>
          </cell>
        </row>
        <row r="156">
          <cell r="A156" t="str">
            <v>EF0153</v>
          </cell>
          <cell r="B156" t="str">
            <v>Stopped</v>
          </cell>
          <cell r="C156" t="str">
            <v xml:space="preserve">Zahra SALIH ADAM </v>
          </cell>
          <cell r="D156" t="str">
            <v>Home Visitor</v>
          </cell>
          <cell r="E156" t="str">
            <v>B1</v>
          </cell>
          <cell r="F156">
            <v>0</v>
          </cell>
          <cell r="G156" t="str">
            <v>CA32</v>
          </cell>
          <cell r="H156" t="str">
            <v>EFN01</v>
          </cell>
          <cell r="I156">
            <v>650101</v>
          </cell>
          <cell r="J156" t="str">
            <v>NUT</v>
          </cell>
          <cell r="K156" t="str">
            <v>SFC</v>
          </cell>
          <cell r="L156">
            <v>480056.92</v>
          </cell>
          <cell r="M156">
            <v>240028.46</v>
          </cell>
          <cell r="P156">
            <v>0</v>
          </cell>
        </row>
        <row r="157">
          <cell r="A157" t="str">
            <v>EF0170</v>
          </cell>
          <cell r="B157" t="str">
            <v>Active</v>
          </cell>
          <cell r="C157" t="str">
            <v xml:space="preserve">Omer AHMED MOHAMED </v>
          </cell>
          <cell r="D157" t="str">
            <v>Watchman</v>
          </cell>
          <cell r="E157" t="str">
            <v>A4</v>
          </cell>
          <cell r="F157" t="str">
            <v>Z1L</v>
          </cell>
          <cell r="G157" t="str">
            <v>6500O</v>
          </cell>
          <cell r="H157" t="str">
            <v>EFC01</v>
          </cell>
          <cell r="I157">
            <v>650014</v>
          </cell>
          <cell r="J157" t="str">
            <v>LOG</v>
          </cell>
          <cell r="K157" t="str">
            <v>Guest house</v>
          </cell>
          <cell r="L157">
            <v>436161.64845153713</v>
          </cell>
          <cell r="M157">
            <v>218080.82422576856</v>
          </cell>
          <cell r="P157">
            <v>0</v>
          </cell>
        </row>
        <row r="158">
          <cell r="A158" t="str">
            <v>EF0155</v>
          </cell>
          <cell r="B158" t="str">
            <v>Stopped</v>
          </cell>
          <cell r="C158" t="str">
            <v xml:space="preserve">Rehab KARAMADEEN MOHAMED </v>
          </cell>
          <cell r="D158" t="str">
            <v>Home Visitor</v>
          </cell>
          <cell r="E158" t="str">
            <v>B1</v>
          </cell>
          <cell r="F158">
            <v>0</v>
          </cell>
          <cell r="G158" t="str">
            <v>CA32</v>
          </cell>
          <cell r="H158" t="str">
            <v>EFN01</v>
          </cell>
          <cell r="I158">
            <v>650101</v>
          </cell>
          <cell r="J158" t="str">
            <v>NUT</v>
          </cell>
          <cell r="K158" t="str">
            <v>SFC</v>
          </cell>
          <cell r="L158">
            <v>480056.92</v>
          </cell>
          <cell r="M158">
            <v>240028.46</v>
          </cell>
          <cell r="P158">
            <v>0</v>
          </cell>
        </row>
        <row r="159">
          <cell r="A159" t="str">
            <v>EF0172</v>
          </cell>
          <cell r="B159" t="str">
            <v>Active</v>
          </cell>
          <cell r="C159" t="str">
            <v xml:space="preserve">Seedeg ISHAG ZAKARIA </v>
          </cell>
          <cell r="D159" t="str">
            <v xml:space="preserve"> Team Leader</v>
          </cell>
          <cell r="E159" t="str">
            <v>D4</v>
          </cell>
          <cell r="F159" t="str">
            <v>F1K</v>
          </cell>
          <cell r="G159" t="str">
            <v>CA02</v>
          </cell>
          <cell r="H159" t="str">
            <v>EFN02</v>
          </cell>
          <cell r="I159">
            <v>650101</v>
          </cell>
          <cell r="J159" t="str">
            <v>NUTSURVEY</v>
          </cell>
          <cell r="K159" t="str">
            <v>Nut survey</v>
          </cell>
          <cell r="L159">
            <v>776886.20824858558</v>
          </cell>
          <cell r="M159">
            <v>388443.10412429279</v>
          </cell>
          <cell r="P159">
            <v>0</v>
          </cell>
        </row>
        <row r="160">
          <cell r="A160" t="str">
            <v xml:space="preserve">EF0157 </v>
          </cell>
          <cell r="B160" t="str">
            <v>Stopped</v>
          </cell>
          <cell r="C160" t="str">
            <v xml:space="preserve">Adam ABAKER AHMED </v>
          </cell>
          <cell r="D160" t="str">
            <v>Watchman</v>
          </cell>
          <cell r="E160" t="str">
            <v>A1</v>
          </cell>
          <cell r="F160">
            <v>0</v>
          </cell>
          <cell r="G160" t="str">
            <v>6500O</v>
          </cell>
          <cell r="H160" t="str">
            <v>EFC01</v>
          </cell>
          <cell r="I160">
            <v>650014</v>
          </cell>
          <cell r="J160" t="str">
            <v>LOG</v>
          </cell>
          <cell r="K160" t="str">
            <v>Guest House</v>
          </cell>
          <cell r="L160">
            <v>405204.07460792002</v>
          </cell>
          <cell r="M160">
            <v>202602.03730396001</v>
          </cell>
          <cell r="P160">
            <v>0</v>
          </cell>
        </row>
        <row r="161">
          <cell r="A161" t="str">
            <v>EF0074</v>
          </cell>
          <cell r="B161" t="str">
            <v>Stopped</v>
          </cell>
          <cell r="C161" t="str">
            <v xml:space="preserve">Mohamed YACOUB FADUL </v>
          </cell>
          <cell r="D161" t="str">
            <v>PM team leader</v>
          </cell>
          <cell r="E161" t="str">
            <v>C</v>
          </cell>
          <cell r="F161">
            <v>0</v>
          </cell>
          <cell r="G161" t="str">
            <v>CA03</v>
          </cell>
          <cell r="H161" t="str">
            <v>EFN01</v>
          </cell>
          <cell r="I161">
            <v>650101</v>
          </cell>
          <cell r="J161" t="str">
            <v>NUT</v>
          </cell>
          <cell r="K161" t="str">
            <v>TFC</v>
          </cell>
          <cell r="L161">
            <v>580536.02859999996</v>
          </cell>
          <cell r="M161">
            <v>290268.01429999998</v>
          </cell>
          <cell r="P161">
            <v>0</v>
          </cell>
        </row>
        <row r="162">
          <cell r="A162" t="str">
            <v>EF0159</v>
          </cell>
          <cell r="B162" t="str">
            <v>Stopped</v>
          </cell>
          <cell r="C162" t="str">
            <v xml:space="preserve">Ismail MOHAMED ABDU ELRAHIM AHMED </v>
          </cell>
          <cell r="D162" t="str">
            <v>Watchman</v>
          </cell>
          <cell r="E162" t="str">
            <v>A1</v>
          </cell>
          <cell r="F162">
            <v>0</v>
          </cell>
          <cell r="G162" t="str">
            <v>CA32</v>
          </cell>
          <cell r="H162" t="str">
            <v>EFN01</v>
          </cell>
          <cell r="I162">
            <v>650101</v>
          </cell>
          <cell r="J162" t="str">
            <v>NUT</v>
          </cell>
          <cell r="K162" t="str">
            <v>SFC</v>
          </cell>
          <cell r="L162">
            <v>405204.07460792002</v>
          </cell>
          <cell r="M162">
            <v>202602.03730396001</v>
          </cell>
          <cell r="P162">
            <v>0</v>
          </cell>
        </row>
        <row r="163">
          <cell r="A163" t="str">
            <v>EF0081</v>
          </cell>
          <cell r="B163" t="str">
            <v>Stopped</v>
          </cell>
          <cell r="C163" t="str">
            <v xml:space="preserve">Rabih AHMED ADAM </v>
          </cell>
          <cell r="D163" t="str">
            <v>Logistician Assistant</v>
          </cell>
          <cell r="E163" t="str">
            <v>F1</v>
          </cell>
          <cell r="F163">
            <v>0</v>
          </cell>
          <cell r="G163" t="str">
            <v>CA00</v>
          </cell>
          <cell r="H163" t="str">
            <v>EFC01</v>
          </cell>
          <cell r="I163">
            <v>650100</v>
          </cell>
          <cell r="J163" t="str">
            <v>LOG</v>
          </cell>
          <cell r="K163" t="str">
            <v>Office</v>
          </cell>
          <cell r="L163">
            <v>1044160.7533788817</v>
          </cell>
          <cell r="M163">
            <v>522080.37668944086</v>
          </cell>
          <cell r="P163">
            <v>0</v>
          </cell>
        </row>
        <row r="164">
          <cell r="A164" t="str">
            <v>EF0161</v>
          </cell>
          <cell r="B164" t="str">
            <v>Stopped</v>
          </cell>
          <cell r="C164" t="str">
            <v xml:space="preserve">Ibrahim ADAM ABDALLAH YAGOUB </v>
          </cell>
          <cell r="D164" t="str">
            <v>Registrar</v>
          </cell>
          <cell r="E164" t="str">
            <v>C1</v>
          </cell>
          <cell r="F164">
            <v>0</v>
          </cell>
          <cell r="G164" t="str">
            <v>CA22</v>
          </cell>
          <cell r="H164" t="str">
            <v>EFN01</v>
          </cell>
          <cell r="I164">
            <v>650101</v>
          </cell>
          <cell r="J164" t="str">
            <v>NUT</v>
          </cell>
          <cell r="K164" t="str">
            <v>TFC</v>
          </cell>
          <cell r="L164">
            <v>592335.26867873606</v>
          </cell>
          <cell r="M164">
            <v>296167.63433936803</v>
          </cell>
          <cell r="P164">
            <v>0</v>
          </cell>
        </row>
        <row r="165">
          <cell r="A165" t="str">
            <v>EF0090</v>
          </cell>
          <cell r="B165" t="str">
            <v>Stopped</v>
          </cell>
          <cell r="C165" t="str">
            <v xml:space="preserve">Suoad ADAM IBRAHIM MOHAMED </v>
          </cell>
          <cell r="D165" t="str">
            <v xml:space="preserve">Administrator assistant/HR </v>
          </cell>
          <cell r="E165" t="str">
            <v>G1</v>
          </cell>
          <cell r="F165">
            <v>0</v>
          </cell>
          <cell r="G165" t="str">
            <v>BA30</v>
          </cell>
          <cell r="H165" t="str">
            <v>EFC01</v>
          </cell>
          <cell r="I165">
            <v>650100</v>
          </cell>
          <cell r="J165" t="str">
            <v>ADMIN</v>
          </cell>
          <cell r="K165" t="str">
            <v>Office</v>
          </cell>
          <cell r="L165">
            <v>1277871.9450107741</v>
          </cell>
          <cell r="M165">
            <v>638935.97250538704</v>
          </cell>
          <cell r="P165">
            <v>0</v>
          </cell>
        </row>
        <row r="166">
          <cell r="A166" t="str">
            <v>EF0176</v>
          </cell>
          <cell r="B166" t="str">
            <v>Active</v>
          </cell>
          <cell r="C166" t="str">
            <v xml:space="preserve">Raja AHMED IBRAHIM </v>
          </cell>
          <cell r="D166" t="str">
            <v>Accountant</v>
          </cell>
          <cell r="E166" t="str">
            <v>E11</v>
          </cell>
          <cell r="F166" t="str">
            <v>F1K</v>
          </cell>
          <cell r="G166" t="str">
            <v>CA03</v>
          </cell>
          <cell r="H166" t="str">
            <v>EFC01</v>
          </cell>
          <cell r="I166">
            <v>650100</v>
          </cell>
          <cell r="J166" t="str">
            <v>ADMIN</v>
          </cell>
          <cell r="K166" t="str">
            <v>Office</v>
          </cell>
          <cell r="L166">
            <v>892528.57775239088</v>
          </cell>
          <cell r="M166">
            <v>446264.28887619544</v>
          </cell>
          <cell r="N166">
            <v>400000</v>
          </cell>
          <cell r="P166">
            <v>0</v>
          </cell>
        </row>
        <row r="167">
          <cell r="A167" t="str">
            <v>EF0164</v>
          </cell>
          <cell r="B167" t="str">
            <v>Stopped</v>
          </cell>
          <cell r="C167" t="str">
            <v xml:space="preserve">Thuraya ABDULKARIM SHOGAR </v>
          </cell>
          <cell r="D167" t="str">
            <v>Cook</v>
          </cell>
          <cell r="E167" t="str">
            <v>A1</v>
          </cell>
          <cell r="F167">
            <v>0</v>
          </cell>
          <cell r="G167" t="str">
            <v>AB00</v>
          </cell>
          <cell r="H167" t="str">
            <v>EFF01</v>
          </cell>
          <cell r="I167">
            <v>650101</v>
          </cell>
          <cell r="J167" t="str">
            <v>FA</v>
          </cell>
          <cell r="K167" t="str">
            <v>Field</v>
          </cell>
          <cell r="L167">
            <v>405204.07460792002</v>
          </cell>
          <cell r="M167">
            <v>202602.03730396001</v>
          </cell>
          <cell r="P167">
            <v>0</v>
          </cell>
        </row>
        <row r="168">
          <cell r="A168" t="str">
            <v>EF0178</v>
          </cell>
          <cell r="B168" t="str">
            <v>Active</v>
          </cell>
          <cell r="C168" t="str">
            <v xml:space="preserve">Faisal ZAKARIA HUSSEIN </v>
          </cell>
          <cell r="D168" t="str">
            <v>Deputy Administrator</v>
          </cell>
          <cell r="E168" t="str">
            <v>G11</v>
          </cell>
          <cell r="F168" t="str">
            <v>F1K</v>
          </cell>
          <cell r="G168" t="str">
            <v>CA03</v>
          </cell>
          <cell r="H168" t="str">
            <v>EFC01</v>
          </cell>
          <cell r="I168">
            <v>650100</v>
          </cell>
          <cell r="J168" t="str">
            <v>ADMIN</v>
          </cell>
          <cell r="K168" t="str">
            <v>Office</v>
          </cell>
          <cell r="L168">
            <v>1315219.7365671098</v>
          </cell>
          <cell r="M168">
            <v>657609.86828355491</v>
          </cell>
          <cell r="N168">
            <v>300000</v>
          </cell>
          <cell r="P168">
            <v>0</v>
          </cell>
        </row>
        <row r="169">
          <cell r="A169" t="str">
            <v>EF0183</v>
          </cell>
          <cell r="B169" t="str">
            <v>Active</v>
          </cell>
          <cell r="C169" t="str">
            <v xml:space="preserve">Zainab YOUSSIF ABAKER </v>
          </cell>
          <cell r="D169" t="str">
            <v xml:space="preserve">Phase Monitor </v>
          </cell>
          <cell r="E169" t="str">
            <v>B4</v>
          </cell>
          <cell r="F169" t="str">
            <v>F1K</v>
          </cell>
          <cell r="G169" t="str">
            <v>CA02</v>
          </cell>
          <cell r="H169" t="str">
            <v>EFN01</v>
          </cell>
          <cell r="I169">
            <v>650101</v>
          </cell>
          <cell r="J169" t="str">
            <v>NUT</v>
          </cell>
          <cell r="K169" t="str">
            <v>TFC</v>
          </cell>
          <cell r="L169">
            <v>517011.31442510424</v>
          </cell>
          <cell r="M169">
            <v>258505.65721255212</v>
          </cell>
          <cell r="N169">
            <v>100000</v>
          </cell>
          <cell r="P169">
            <v>0</v>
          </cell>
        </row>
        <row r="170">
          <cell r="A170" t="str">
            <v>EF0167</v>
          </cell>
          <cell r="B170" t="str">
            <v>Stopped</v>
          </cell>
          <cell r="C170" t="str">
            <v xml:space="preserve">Khalid AHMED ABDELMOUMI </v>
          </cell>
          <cell r="D170" t="str">
            <v>Watchman</v>
          </cell>
          <cell r="E170" t="str">
            <v>A1</v>
          </cell>
          <cell r="F170">
            <v>0</v>
          </cell>
          <cell r="G170" t="str">
            <v>AB00</v>
          </cell>
          <cell r="H170" t="str">
            <v>EFF01</v>
          </cell>
          <cell r="I170">
            <v>650101</v>
          </cell>
          <cell r="J170" t="str">
            <v>FA</v>
          </cell>
          <cell r="K170" t="str">
            <v>Field</v>
          </cell>
          <cell r="L170">
            <v>405204.07460792002</v>
          </cell>
          <cell r="M170">
            <v>202602.03730396001</v>
          </cell>
          <cell r="P170">
            <v>0</v>
          </cell>
        </row>
        <row r="171">
          <cell r="A171" t="str">
            <v>EF0168</v>
          </cell>
          <cell r="B171" t="str">
            <v>Stopped</v>
          </cell>
          <cell r="C171" t="str">
            <v xml:space="preserve">Fatma AHMED MOHAMED </v>
          </cell>
          <cell r="D171" t="str">
            <v>Cleaner</v>
          </cell>
          <cell r="E171" t="str">
            <v>A1</v>
          </cell>
          <cell r="F171">
            <v>0</v>
          </cell>
          <cell r="G171" t="str">
            <v>AB00</v>
          </cell>
          <cell r="H171" t="str">
            <v>EFF01</v>
          </cell>
          <cell r="I171">
            <v>650101</v>
          </cell>
          <cell r="J171" t="str">
            <v>FA</v>
          </cell>
          <cell r="K171" t="str">
            <v>Field</v>
          </cell>
          <cell r="L171">
            <v>405204.07460792002</v>
          </cell>
          <cell r="M171">
            <v>202602.03730396001</v>
          </cell>
          <cell r="P171">
            <v>0</v>
          </cell>
        </row>
        <row r="172">
          <cell r="A172" t="str">
            <v>EF0169</v>
          </cell>
          <cell r="B172" t="str">
            <v>Stopped</v>
          </cell>
          <cell r="C172" t="str">
            <v xml:space="preserve">Ahmed YOUSSIF ABDELMAJEED 2 </v>
          </cell>
          <cell r="D172" t="str">
            <v xml:space="preserve">TFC Supervisor </v>
          </cell>
          <cell r="E172" t="str">
            <v>F1</v>
          </cell>
          <cell r="F172">
            <v>0</v>
          </cell>
          <cell r="G172" t="str">
            <v>CA22</v>
          </cell>
          <cell r="H172" t="str">
            <v>EFN01</v>
          </cell>
          <cell r="I172">
            <v>650101</v>
          </cell>
          <cell r="J172" t="str">
            <v>NUT</v>
          </cell>
          <cell r="K172" t="str">
            <v>TFC</v>
          </cell>
          <cell r="L172">
            <v>1044160.7533788817</v>
          </cell>
          <cell r="M172">
            <v>522080.37668944086</v>
          </cell>
          <cell r="P172">
            <v>0</v>
          </cell>
        </row>
        <row r="173">
          <cell r="A173" t="str">
            <v>EF0184</v>
          </cell>
          <cell r="B173" t="str">
            <v>Active</v>
          </cell>
          <cell r="C173" t="str">
            <v xml:space="preserve">Khaled OSMAN ELTAHIR </v>
          </cell>
          <cell r="D173" t="str">
            <v>Chiefwatchman</v>
          </cell>
          <cell r="E173" t="str">
            <v>B11</v>
          </cell>
          <cell r="F173" t="str">
            <v>F1K</v>
          </cell>
          <cell r="G173" t="str">
            <v>CA03</v>
          </cell>
          <cell r="H173" t="str">
            <v>EFC01</v>
          </cell>
          <cell r="I173">
            <v>650100</v>
          </cell>
          <cell r="J173" t="str">
            <v>LOG</v>
          </cell>
          <cell r="K173" t="str">
            <v>Office</v>
          </cell>
          <cell r="L173">
            <v>493647.86945129267</v>
          </cell>
          <cell r="M173">
            <v>246823.93472564634</v>
          </cell>
          <cell r="N173">
            <v>200000</v>
          </cell>
          <cell r="P173">
            <v>0</v>
          </cell>
        </row>
        <row r="174">
          <cell r="A174" t="str">
            <v>EF0171</v>
          </cell>
          <cell r="B174" t="str">
            <v>Stopped</v>
          </cell>
          <cell r="C174" t="str">
            <v xml:space="preserve">Eltaieb OMER ADAM </v>
          </cell>
          <cell r="D174" t="str">
            <v>Watchman</v>
          </cell>
          <cell r="E174" t="str">
            <v>A1</v>
          </cell>
          <cell r="F174">
            <v>0</v>
          </cell>
          <cell r="G174" t="str">
            <v>CA00</v>
          </cell>
          <cell r="H174" t="str">
            <v>EFC01</v>
          </cell>
          <cell r="I174">
            <v>650100</v>
          </cell>
          <cell r="J174" t="str">
            <v>LOG</v>
          </cell>
          <cell r="K174" t="str">
            <v>Office</v>
          </cell>
          <cell r="L174">
            <v>405204.07460792002</v>
          </cell>
          <cell r="M174">
            <v>202602.03730396001</v>
          </cell>
          <cell r="P174">
            <v>0</v>
          </cell>
        </row>
        <row r="175">
          <cell r="A175" t="str">
            <v>EF0186</v>
          </cell>
          <cell r="B175" t="str">
            <v>Active</v>
          </cell>
          <cell r="C175" t="str">
            <v xml:space="preserve">Haroun ABDALLA ADAM </v>
          </cell>
          <cell r="D175" t="str">
            <v>Watchman</v>
          </cell>
          <cell r="E175" t="str">
            <v>A11</v>
          </cell>
          <cell r="F175" t="str">
            <v>Z1L</v>
          </cell>
          <cell r="G175" t="str">
            <v>6500O</v>
          </cell>
          <cell r="H175" t="str">
            <v>EFC01</v>
          </cell>
          <cell r="I175">
            <v>650014</v>
          </cell>
          <cell r="J175" t="str">
            <v>LOG</v>
          </cell>
          <cell r="K175" t="str">
            <v>Guest House</v>
          </cell>
          <cell r="L175">
            <v>416473.55445912096</v>
          </cell>
          <cell r="M175">
            <v>208236.77722956048</v>
          </cell>
          <cell r="P175">
            <v>0</v>
          </cell>
        </row>
        <row r="176">
          <cell r="A176" t="str">
            <v>EF0173</v>
          </cell>
          <cell r="B176" t="str">
            <v>Stopped</v>
          </cell>
          <cell r="C176" t="str">
            <v xml:space="preserve">Saleh ABDELKASIM AHMED </v>
          </cell>
          <cell r="D176" t="str">
            <v xml:space="preserve"> Team Leader</v>
          </cell>
          <cell r="E176" t="str">
            <v>C</v>
          </cell>
          <cell r="F176">
            <v>0</v>
          </cell>
          <cell r="G176" t="str">
            <v>CA01</v>
          </cell>
          <cell r="H176" t="str">
            <v>EFN01</v>
          </cell>
          <cell r="I176">
            <v>650101</v>
          </cell>
          <cell r="J176" t="str">
            <v>NUT</v>
          </cell>
          <cell r="K176" t="str">
            <v>SFC</v>
          </cell>
          <cell r="L176">
            <v>580536.02859999996</v>
          </cell>
          <cell r="M176">
            <v>290268.01429999998</v>
          </cell>
          <cell r="P176">
            <v>0</v>
          </cell>
        </row>
        <row r="177">
          <cell r="A177" t="str">
            <v>EF0174</v>
          </cell>
          <cell r="B177" t="str">
            <v>Stopped</v>
          </cell>
          <cell r="C177" t="str">
            <v xml:space="preserve">Ali IBRAHIM DODAY </v>
          </cell>
          <cell r="D177" t="str">
            <v>Nurse</v>
          </cell>
          <cell r="E177" t="str">
            <v>D1</v>
          </cell>
          <cell r="F177">
            <v>0</v>
          </cell>
          <cell r="G177" t="str">
            <v>CA32</v>
          </cell>
          <cell r="H177" t="str">
            <v>EFN01</v>
          </cell>
          <cell r="I177">
            <v>650101</v>
          </cell>
          <cell r="J177" t="str">
            <v>NUT</v>
          </cell>
          <cell r="K177" t="str">
            <v>SFC</v>
          </cell>
          <cell r="L177">
            <v>721825.98335872008</v>
          </cell>
          <cell r="M177">
            <v>360912.99167936004</v>
          </cell>
          <cell r="P177">
            <v>0</v>
          </cell>
        </row>
        <row r="178">
          <cell r="A178" t="str">
            <v>EF0187</v>
          </cell>
          <cell r="B178" t="str">
            <v>Active</v>
          </cell>
          <cell r="C178" t="str">
            <v xml:space="preserve">Mokhtar MOHAMED MOKHTAR </v>
          </cell>
          <cell r="D178" t="str">
            <v>Watchman</v>
          </cell>
          <cell r="E178" t="str">
            <v>A11</v>
          </cell>
          <cell r="F178" t="str">
            <v>F1K</v>
          </cell>
          <cell r="G178" t="str">
            <v>CA03</v>
          </cell>
          <cell r="H178" t="str">
            <v>EFC01</v>
          </cell>
          <cell r="I178">
            <v>650100</v>
          </cell>
          <cell r="J178" t="str">
            <v>LOG</v>
          </cell>
          <cell r="K178" t="str">
            <v>WHouse</v>
          </cell>
          <cell r="L178">
            <v>416473.55445912096</v>
          </cell>
          <cell r="M178">
            <v>208236.77722956048</v>
          </cell>
          <cell r="N178">
            <v>200000</v>
          </cell>
          <cell r="P178">
            <v>0</v>
          </cell>
        </row>
        <row r="179">
          <cell r="A179" t="str">
            <v>EF0188</v>
          </cell>
          <cell r="B179" t="str">
            <v>Active</v>
          </cell>
          <cell r="C179" t="str">
            <v xml:space="preserve">Souleiman SALEH ALI </v>
          </cell>
          <cell r="D179" t="str">
            <v>Watchman</v>
          </cell>
          <cell r="E179" t="str">
            <v>A11</v>
          </cell>
          <cell r="F179" t="str">
            <v>F1K</v>
          </cell>
          <cell r="G179" t="str">
            <v>CA03</v>
          </cell>
          <cell r="H179" t="str">
            <v>EFC01</v>
          </cell>
          <cell r="I179">
            <v>650100</v>
          </cell>
          <cell r="J179" t="str">
            <v>LOG</v>
          </cell>
          <cell r="K179" t="str">
            <v>Office</v>
          </cell>
          <cell r="L179">
            <v>416473.55445912096</v>
          </cell>
          <cell r="M179">
            <v>208236.77722956048</v>
          </cell>
          <cell r="P179">
            <v>0</v>
          </cell>
        </row>
        <row r="180">
          <cell r="A180" t="str">
            <v>EF0177</v>
          </cell>
          <cell r="B180" t="str">
            <v>Stopped</v>
          </cell>
          <cell r="C180" t="str">
            <v xml:space="preserve">Mohamed EL MAHFOUZ </v>
          </cell>
          <cell r="D180" t="str">
            <v>Storekeeper Assistant</v>
          </cell>
          <cell r="E180" t="str">
            <v>C</v>
          </cell>
          <cell r="F180">
            <v>0</v>
          </cell>
          <cell r="G180" t="str">
            <v>BA30</v>
          </cell>
          <cell r="H180" t="str">
            <v>EFC01</v>
          </cell>
          <cell r="I180">
            <v>650100</v>
          </cell>
          <cell r="J180" t="str">
            <v>LOG</v>
          </cell>
          <cell r="K180" t="str">
            <v>Office</v>
          </cell>
          <cell r="L180">
            <v>580536.02859999996</v>
          </cell>
          <cell r="M180">
            <v>290268.01429999998</v>
          </cell>
          <cell r="P180">
            <v>0</v>
          </cell>
        </row>
        <row r="181">
          <cell r="A181" t="str">
            <v>EF0189</v>
          </cell>
          <cell r="B181" t="str">
            <v>Active</v>
          </cell>
          <cell r="C181" t="str">
            <v xml:space="preserve">Hatim EL NAIM AHMED </v>
          </cell>
          <cell r="D181" t="str">
            <v>Watchman</v>
          </cell>
          <cell r="E181" t="str">
            <v>A11</v>
          </cell>
          <cell r="F181" t="str">
            <v>F1K</v>
          </cell>
          <cell r="G181" t="str">
            <v>CA03</v>
          </cell>
          <cell r="H181" t="str">
            <v>EFC01</v>
          </cell>
          <cell r="I181">
            <v>650100</v>
          </cell>
          <cell r="J181" t="str">
            <v>LOG</v>
          </cell>
          <cell r="K181" t="str">
            <v>Guest House</v>
          </cell>
          <cell r="L181">
            <v>416473.55445912096</v>
          </cell>
          <cell r="M181">
            <v>208236.77722956048</v>
          </cell>
          <cell r="P181">
            <v>0</v>
          </cell>
        </row>
        <row r="182">
          <cell r="A182" t="str">
            <v>EF0179</v>
          </cell>
          <cell r="B182" t="str">
            <v>Stopped</v>
          </cell>
          <cell r="C182" t="str">
            <v xml:space="preserve">Ismail AHMED ABDALLAH </v>
          </cell>
          <cell r="D182" t="str">
            <v xml:space="preserve">Registrar </v>
          </cell>
          <cell r="E182" t="str">
            <v>B</v>
          </cell>
          <cell r="F182">
            <v>0</v>
          </cell>
          <cell r="G182" t="str">
            <v>CA03</v>
          </cell>
          <cell r="H182" t="str">
            <v>EFN01</v>
          </cell>
          <cell r="I182">
            <v>650101</v>
          </cell>
          <cell r="J182" t="str">
            <v>NUT</v>
          </cell>
          <cell r="K182" t="str">
            <v>TFC</v>
          </cell>
          <cell r="L182">
            <v>470286.45574</v>
          </cell>
          <cell r="M182">
            <v>235143.22787</v>
          </cell>
          <cell r="P182">
            <v>0</v>
          </cell>
        </row>
        <row r="183">
          <cell r="A183" t="str">
            <v>EF0180</v>
          </cell>
          <cell r="B183" t="str">
            <v>Stopped</v>
          </cell>
          <cell r="C183" t="str">
            <v xml:space="preserve">Eldouma OSMAN SONY </v>
          </cell>
          <cell r="D183" t="str">
            <v>Watchman</v>
          </cell>
          <cell r="E183" t="str">
            <v>A1</v>
          </cell>
          <cell r="F183">
            <v>0</v>
          </cell>
          <cell r="G183" t="str">
            <v>CA32</v>
          </cell>
          <cell r="H183" t="str">
            <v>EFN01</v>
          </cell>
          <cell r="I183">
            <v>650101</v>
          </cell>
          <cell r="J183" t="str">
            <v>NUT</v>
          </cell>
          <cell r="K183" t="str">
            <v>SFC</v>
          </cell>
          <cell r="L183">
            <v>405204.07460792002</v>
          </cell>
          <cell r="M183">
            <v>202602.03730396001</v>
          </cell>
          <cell r="P183">
            <v>0</v>
          </cell>
        </row>
        <row r="184">
          <cell r="A184" t="str">
            <v>EF0181</v>
          </cell>
          <cell r="B184" t="str">
            <v>Stopped</v>
          </cell>
          <cell r="C184" t="str">
            <v xml:space="preserve">Senian ABDELKARIM MOHAMED </v>
          </cell>
          <cell r="D184" t="str">
            <v>Watchman</v>
          </cell>
          <cell r="E184" t="str">
            <v>A1</v>
          </cell>
          <cell r="F184">
            <v>0</v>
          </cell>
          <cell r="G184" t="str">
            <v>CA32</v>
          </cell>
          <cell r="H184" t="str">
            <v>EFN01</v>
          </cell>
          <cell r="I184">
            <v>650101</v>
          </cell>
          <cell r="J184" t="str">
            <v>NUT</v>
          </cell>
          <cell r="K184" t="str">
            <v>SFC</v>
          </cell>
          <cell r="L184">
            <v>405204.07460792002</v>
          </cell>
          <cell r="M184">
            <v>202602.03730396001</v>
          </cell>
          <cell r="P184">
            <v>0</v>
          </cell>
        </row>
        <row r="185">
          <cell r="A185" t="str">
            <v>EF0182</v>
          </cell>
          <cell r="B185" t="str">
            <v>Stopped</v>
          </cell>
          <cell r="C185" t="str">
            <v xml:space="preserve">Adam BASHER Mustafa </v>
          </cell>
          <cell r="D185" t="str">
            <v>Watchman</v>
          </cell>
          <cell r="E185" t="str">
            <v>A1</v>
          </cell>
          <cell r="F185">
            <v>0</v>
          </cell>
          <cell r="G185" t="str">
            <v>CA32</v>
          </cell>
          <cell r="H185" t="str">
            <v>EFN01</v>
          </cell>
          <cell r="I185">
            <v>650101</v>
          </cell>
          <cell r="J185" t="str">
            <v>NUT</v>
          </cell>
          <cell r="K185" t="str">
            <v>SFC</v>
          </cell>
          <cell r="L185">
            <v>405204.07460792002</v>
          </cell>
          <cell r="M185">
            <v>202602.03730396001</v>
          </cell>
          <cell r="P185">
            <v>0</v>
          </cell>
        </row>
        <row r="186">
          <cell r="A186" t="str">
            <v>EF0190</v>
          </cell>
          <cell r="B186" t="str">
            <v>Active</v>
          </cell>
          <cell r="C186" t="str">
            <v xml:space="preserve">Ibrahim ABUBAKER HAHMED </v>
          </cell>
          <cell r="D186" t="str">
            <v>Watchman</v>
          </cell>
          <cell r="E186" t="str">
            <v>A11</v>
          </cell>
          <cell r="F186" t="str">
            <v>Z1L</v>
          </cell>
          <cell r="G186" t="str">
            <v>6500O</v>
          </cell>
          <cell r="H186" t="str">
            <v>EFC01</v>
          </cell>
          <cell r="I186">
            <v>650014</v>
          </cell>
          <cell r="J186" t="str">
            <v>LOG</v>
          </cell>
          <cell r="K186" t="str">
            <v>Guest House</v>
          </cell>
          <cell r="L186">
            <v>416473.55445912096</v>
          </cell>
          <cell r="M186">
            <v>208236.77722956048</v>
          </cell>
          <cell r="P186">
            <v>0</v>
          </cell>
        </row>
        <row r="187">
          <cell r="A187" t="str">
            <v>EF0126</v>
          </cell>
          <cell r="B187" t="str">
            <v>Stopped</v>
          </cell>
          <cell r="C187" t="str">
            <v xml:space="preserve">Abass ADAM MOHAMED </v>
          </cell>
          <cell r="D187" t="str">
            <v>Worker</v>
          </cell>
          <cell r="E187" t="str">
            <v>A1</v>
          </cell>
          <cell r="F187">
            <v>0</v>
          </cell>
          <cell r="G187" t="str">
            <v>CA52</v>
          </cell>
          <cell r="H187" t="str">
            <v>EFC01</v>
          </cell>
          <cell r="I187">
            <v>650100</v>
          </cell>
          <cell r="J187" t="str">
            <v>LOG</v>
          </cell>
          <cell r="K187" t="str">
            <v>Office</v>
          </cell>
          <cell r="L187">
            <v>405204.07460792002</v>
          </cell>
          <cell r="M187">
            <v>202602.03730396001</v>
          </cell>
          <cell r="P187">
            <v>0</v>
          </cell>
        </row>
        <row r="188">
          <cell r="A188" t="str">
            <v>EF0185</v>
          </cell>
          <cell r="B188" t="str">
            <v>Stopped</v>
          </cell>
          <cell r="C188" t="str">
            <v xml:space="preserve">Souleiman ADAM MOHAMED </v>
          </cell>
          <cell r="D188" t="str">
            <v>Watchman</v>
          </cell>
          <cell r="E188" t="str">
            <v>A1</v>
          </cell>
          <cell r="F188">
            <v>0</v>
          </cell>
          <cell r="G188" t="str">
            <v>CA32</v>
          </cell>
          <cell r="H188" t="str">
            <v>EFN01</v>
          </cell>
          <cell r="I188">
            <v>650101</v>
          </cell>
          <cell r="J188" t="str">
            <v>NUT</v>
          </cell>
          <cell r="K188" t="str">
            <v>SFC</v>
          </cell>
          <cell r="L188">
            <v>405204.07460792002</v>
          </cell>
          <cell r="M188">
            <v>202602.03730396001</v>
          </cell>
          <cell r="P188">
            <v>0</v>
          </cell>
        </row>
        <row r="189">
          <cell r="A189" t="str">
            <v>EF0127</v>
          </cell>
          <cell r="B189" t="str">
            <v>Stopped</v>
          </cell>
          <cell r="C189" t="str">
            <v xml:space="preserve">Abdul MAJEED YAGOUB  </v>
          </cell>
          <cell r="D189" t="str">
            <v>Worker</v>
          </cell>
          <cell r="E189" t="str">
            <v>A1</v>
          </cell>
          <cell r="F189" t="str">
            <v>F1J</v>
          </cell>
          <cell r="G189" t="str">
            <v>CA52</v>
          </cell>
          <cell r="H189" t="str">
            <v>EFC01</v>
          </cell>
          <cell r="I189">
            <v>650100</v>
          </cell>
          <cell r="J189" t="str">
            <v>LOG</v>
          </cell>
          <cell r="K189" t="str">
            <v>Office</v>
          </cell>
          <cell r="L189">
            <v>405204.07460792002</v>
          </cell>
          <cell r="M189">
            <v>202602.03730396001</v>
          </cell>
          <cell r="P189">
            <v>0</v>
          </cell>
        </row>
        <row r="190">
          <cell r="A190" t="str">
            <v>EF0129</v>
          </cell>
          <cell r="B190" t="str">
            <v>Stopped</v>
          </cell>
          <cell r="C190" t="str">
            <v xml:space="preserve">Mohamed NADIM </v>
          </cell>
          <cell r="D190" t="str">
            <v xml:space="preserve">Medical Supervisor </v>
          </cell>
          <cell r="E190" t="str">
            <v>H1</v>
          </cell>
          <cell r="F190">
            <v>0</v>
          </cell>
          <cell r="G190" t="str">
            <v>CA22</v>
          </cell>
          <cell r="H190" t="str">
            <v>EFN01</v>
          </cell>
          <cell r="I190">
            <v>650101</v>
          </cell>
          <cell r="J190" t="str">
            <v>NUT</v>
          </cell>
          <cell r="K190" t="str">
            <v>TFC</v>
          </cell>
          <cell r="L190">
            <v>1761710.2117128423</v>
          </cell>
          <cell r="M190">
            <v>880855.10585642117</v>
          </cell>
          <cell r="P190">
            <v>0</v>
          </cell>
        </row>
        <row r="191">
          <cell r="A191" t="str">
            <v>EF0130</v>
          </cell>
          <cell r="B191" t="str">
            <v>Stopped</v>
          </cell>
          <cell r="C191" t="str">
            <v xml:space="preserve">Elsadig ABAKER HASSABALLA </v>
          </cell>
          <cell r="D191" t="str">
            <v>Data Entry Manager</v>
          </cell>
          <cell r="E191" t="str">
            <v>C1</v>
          </cell>
          <cell r="F191">
            <v>0</v>
          </cell>
          <cell r="G191" t="str">
            <v>CA42</v>
          </cell>
          <cell r="H191" t="str">
            <v>EFF01</v>
          </cell>
          <cell r="I191">
            <v>650101</v>
          </cell>
          <cell r="J191" t="str">
            <v>FS</v>
          </cell>
          <cell r="K191" t="str">
            <v>Field</v>
          </cell>
          <cell r="L191">
            <v>592335.26867873606</v>
          </cell>
          <cell r="M191">
            <v>296167.63433936803</v>
          </cell>
          <cell r="P191">
            <v>0</v>
          </cell>
        </row>
        <row r="192">
          <cell r="A192" t="str">
            <v>EF0141</v>
          </cell>
          <cell r="B192" t="str">
            <v>Stopped</v>
          </cell>
          <cell r="C192" t="str">
            <v xml:space="preserve">Tijani ISMAIL ABDULELWHAB </v>
          </cell>
          <cell r="D192" t="str">
            <v>Driver</v>
          </cell>
          <cell r="E192" t="str">
            <v>C1</v>
          </cell>
          <cell r="F192">
            <v>0</v>
          </cell>
          <cell r="G192" t="str">
            <v>CA52</v>
          </cell>
          <cell r="H192" t="str">
            <v>EFC01</v>
          </cell>
          <cell r="I192">
            <v>650100</v>
          </cell>
          <cell r="J192" t="str">
            <v>LOG</v>
          </cell>
          <cell r="K192" t="str">
            <v>Office</v>
          </cell>
          <cell r="L192">
            <v>592335.26867873606</v>
          </cell>
          <cell r="M192">
            <v>296167.63433936803</v>
          </cell>
          <cell r="P192">
            <v>0</v>
          </cell>
        </row>
        <row r="193">
          <cell r="A193" t="str">
            <v>EF0142</v>
          </cell>
          <cell r="B193" t="str">
            <v>Stopped</v>
          </cell>
          <cell r="C193" t="str">
            <v xml:space="preserve">Haitham MOHAMED ABDALLAH </v>
          </cell>
          <cell r="D193" t="str">
            <v>Driver</v>
          </cell>
          <cell r="E193" t="str">
            <v>C1</v>
          </cell>
          <cell r="F193">
            <v>0</v>
          </cell>
          <cell r="G193" t="str">
            <v>CA52</v>
          </cell>
          <cell r="H193" t="str">
            <v>EFC01</v>
          </cell>
          <cell r="I193">
            <v>650100</v>
          </cell>
          <cell r="J193" t="str">
            <v>LOG</v>
          </cell>
          <cell r="K193" t="str">
            <v>Office</v>
          </cell>
          <cell r="L193">
            <v>592335.26867873606</v>
          </cell>
          <cell r="M193">
            <v>296167.63433936803</v>
          </cell>
          <cell r="P193">
            <v>0</v>
          </cell>
        </row>
        <row r="194">
          <cell r="A194" t="str">
            <v>EF0145</v>
          </cell>
          <cell r="B194" t="str">
            <v>Stopped</v>
          </cell>
          <cell r="C194" t="str">
            <v xml:space="preserve">Mohamed ADAM HAMID </v>
          </cell>
          <cell r="D194" t="str">
            <v xml:space="preserve">Measurer </v>
          </cell>
          <cell r="E194" t="str">
            <v>B</v>
          </cell>
          <cell r="F194">
            <v>0</v>
          </cell>
          <cell r="G194" t="str">
            <v>CA03</v>
          </cell>
          <cell r="H194" t="str">
            <v>EFN01</v>
          </cell>
          <cell r="I194">
            <v>650101</v>
          </cell>
          <cell r="J194" t="str">
            <v>NUT</v>
          </cell>
          <cell r="K194" t="str">
            <v>SFC</v>
          </cell>
          <cell r="L194">
            <v>470286.45574</v>
          </cell>
          <cell r="M194">
            <v>235143.22787</v>
          </cell>
          <cell r="P194">
            <v>0</v>
          </cell>
        </row>
        <row r="195">
          <cell r="A195" t="str">
            <v>EF0191</v>
          </cell>
          <cell r="B195" t="str">
            <v>Active</v>
          </cell>
          <cell r="C195" t="str">
            <v xml:space="preserve">Abo obeida ABUBEKER HAMID IBRAHIM </v>
          </cell>
          <cell r="D195" t="str">
            <v>Watchman</v>
          </cell>
          <cell r="E195" t="str">
            <v>A11</v>
          </cell>
          <cell r="F195" t="str">
            <v>F1K</v>
          </cell>
          <cell r="G195" t="str">
            <v>CA03</v>
          </cell>
          <cell r="H195" t="str">
            <v>EFC01</v>
          </cell>
          <cell r="I195">
            <v>650100</v>
          </cell>
          <cell r="J195" t="str">
            <v>LOG</v>
          </cell>
          <cell r="K195" t="str">
            <v>Office</v>
          </cell>
          <cell r="L195">
            <v>416473.55445912096</v>
          </cell>
          <cell r="M195">
            <v>208236.77722956048</v>
          </cell>
          <cell r="P195">
            <v>0</v>
          </cell>
        </row>
        <row r="196">
          <cell r="A196" t="str">
            <v>EF0147</v>
          </cell>
          <cell r="B196" t="str">
            <v>Stopped</v>
          </cell>
          <cell r="C196" t="str">
            <v xml:space="preserve">Haroun HIMIADA MOHAMED  </v>
          </cell>
          <cell r="D196" t="str">
            <v xml:space="preserve">Radio operator </v>
          </cell>
          <cell r="E196" t="str">
            <v>D1</v>
          </cell>
          <cell r="F196">
            <v>0</v>
          </cell>
          <cell r="G196" t="str">
            <v>CA52</v>
          </cell>
          <cell r="H196" t="str">
            <v>EFC01</v>
          </cell>
          <cell r="I196">
            <v>650100</v>
          </cell>
          <cell r="J196" t="str">
            <v>LOG</v>
          </cell>
          <cell r="K196" t="str">
            <v>Office</v>
          </cell>
          <cell r="L196">
            <v>721825.98335872008</v>
          </cell>
          <cell r="M196">
            <v>360912.99167936004</v>
          </cell>
          <cell r="P196">
            <v>0</v>
          </cell>
        </row>
        <row r="197">
          <cell r="A197" t="str">
            <v>EF0192</v>
          </cell>
          <cell r="B197" t="str">
            <v>Active</v>
          </cell>
          <cell r="C197" t="str">
            <v xml:space="preserve">Elhadi ABDALLA MOHAMED </v>
          </cell>
          <cell r="D197" t="str">
            <v>home Visitor</v>
          </cell>
          <cell r="E197" t="str">
            <v>B11</v>
          </cell>
          <cell r="F197" t="str">
            <v>F1K</v>
          </cell>
          <cell r="G197" t="str">
            <v>CA02</v>
          </cell>
          <cell r="H197" t="str">
            <v>EFN01</v>
          </cell>
          <cell r="I197">
            <v>650101</v>
          </cell>
          <cell r="J197" t="str">
            <v>NUT</v>
          </cell>
          <cell r="K197" t="str">
            <v>OTP</v>
          </cell>
          <cell r="L197">
            <v>493647.86945129267</v>
          </cell>
          <cell r="M197">
            <v>246823.93472564634</v>
          </cell>
          <cell r="P197">
            <v>0</v>
          </cell>
        </row>
        <row r="198">
          <cell r="A198" t="str">
            <v>EF0194</v>
          </cell>
          <cell r="B198" t="str">
            <v>Active</v>
          </cell>
          <cell r="C198" t="str">
            <v xml:space="preserve">Abbas MOHAMED AHMED </v>
          </cell>
          <cell r="D198" t="str">
            <v>Stock Manager</v>
          </cell>
          <cell r="E198" t="str">
            <v>E11</v>
          </cell>
          <cell r="F198" t="str">
            <v>F1K</v>
          </cell>
          <cell r="G198" t="str">
            <v>CA03</v>
          </cell>
          <cell r="H198" t="str">
            <v>EFC01</v>
          </cell>
          <cell r="I198">
            <v>650100</v>
          </cell>
          <cell r="J198" t="str">
            <v>LOG</v>
          </cell>
          <cell r="K198" t="str">
            <v>Office</v>
          </cell>
          <cell r="L198">
            <v>892528.57775239088</v>
          </cell>
          <cell r="M198">
            <v>446264.28887619544</v>
          </cell>
          <cell r="N198">
            <v>100000</v>
          </cell>
          <cell r="P198">
            <v>0</v>
          </cell>
        </row>
        <row r="199">
          <cell r="A199" t="str">
            <v>EF0196</v>
          </cell>
          <cell r="B199" t="str">
            <v>Stopped</v>
          </cell>
          <cell r="C199" t="str">
            <v xml:space="preserve">Bakheit MOHAMED RABEH </v>
          </cell>
          <cell r="D199" t="str">
            <v xml:space="preserve">Food security monitor </v>
          </cell>
          <cell r="E199" t="str">
            <v>C</v>
          </cell>
          <cell r="F199">
            <v>0</v>
          </cell>
          <cell r="G199" t="str">
            <v>CA04</v>
          </cell>
          <cell r="H199" t="str">
            <v>EFF01</v>
          </cell>
          <cell r="I199">
            <v>650101</v>
          </cell>
          <cell r="J199" t="str">
            <v>FS</v>
          </cell>
          <cell r="K199" t="str">
            <v>Field</v>
          </cell>
          <cell r="L199">
            <v>580536.02859999996</v>
          </cell>
          <cell r="M199">
            <v>290268.01429999998</v>
          </cell>
          <cell r="P199">
            <v>0</v>
          </cell>
        </row>
        <row r="200">
          <cell r="A200" t="str">
            <v>EF0197</v>
          </cell>
          <cell r="B200" t="str">
            <v>Stopped</v>
          </cell>
          <cell r="C200" t="str">
            <v xml:space="preserve">Noura Omer  MOHAMED </v>
          </cell>
          <cell r="D200" t="str">
            <v>Home Visitor</v>
          </cell>
          <cell r="E200" t="str">
            <v>B1</v>
          </cell>
          <cell r="F200">
            <v>0</v>
          </cell>
          <cell r="G200" t="str">
            <v>CA32</v>
          </cell>
          <cell r="H200" t="str">
            <v>EFN01</v>
          </cell>
          <cell r="I200">
            <v>650101</v>
          </cell>
          <cell r="J200" t="str">
            <v>NUT</v>
          </cell>
          <cell r="K200" t="str">
            <v>SFC</v>
          </cell>
          <cell r="L200">
            <v>480056.92</v>
          </cell>
          <cell r="M200">
            <v>240028.46</v>
          </cell>
          <cell r="P200">
            <v>0</v>
          </cell>
        </row>
        <row r="201">
          <cell r="A201" t="str">
            <v>EF0198</v>
          </cell>
          <cell r="B201" t="str">
            <v>Stopped</v>
          </cell>
          <cell r="C201" t="str">
            <v xml:space="preserve">Sawakin ADAM YOUSSUF BAHAR </v>
          </cell>
          <cell r="D201" t="str">
            <v>Home Visitor</v>
          </cell>
          <cell r="E201" t="str">
            <v>B1</v>
          </cell>
          <cell r="F201">
            <v>0</v>
          </cell>
          <cell r="G201" t="str">
            <v>CA32</v>
          </cell>
          <cell r="H201" t="str">
            <v>EFN01</v>
          </cell>
          <cell r="I201">
            <v>650101</v>
          </cell>
          <cell r="J201" t="str">
            <v>NUT</v>
          </cell>
          <cell r="K201" t="str">
            <v>SFC</v>
          </cell>
          <cell r="L201">
            <v>480056.92</v>
          </cell>
          <cell r="M201">
            <v>240028.46</v>
          </cell>
          <cell r="P201">
            <v>0</v>
          </cell>
        </row>
        <row r="202">
          <cell r="A202" t="str">
            <v>EF0199</v>
          </cell>
          <cell r="B202" t="str">
            <v>Stopped</v>
          </cell>
          <cell r="C202" t="str">
            <v xml:space="preserve">Haroun MUSSA IBRAHIM </v>
          </cell>
          <cell r="D202" t="str">
            <v>Home Visitor</v>
          </cell>
          <cell r="E202" t="str">
            <v>B1</v>
          </cell>
          <cell r="F202">
            <v>0</v>
          </cell>
          <cell r="G202" t="str">
            <v>CA32</v>
          </cell>
          <cell r="H202" t="str">
            <v>EFN01</v>
          </cell>
          <cell r="I202">
            <v>650101</v>
          </cell>
          <cell r="J202" t="str">
            <v>NUT</v>
          </cell>
          <cell r="K202" t="str">
            <v>SFC</v>
          </cell>
          <cell r="L202">
            <v>480056.92</v>
          </cell>
          <cell r="M202">
            <v>240028.46</v>
          </cell>
          <cell r="P202">
            <v>0</v>
          </cell>
        </row>
        <row r="203">
          <cell r="A203" t="str">
            <v>EF0200</v>
          </cell>
          <cell r="B203" t="str">
            <v>Stopped</v>
          </cell>
          <cell r="C203" t="str">
            <v xml:space="preserve">Eissa ADAM SULIMAN MOHAMED </v>
          </cell>
          <cell r="D203" t="str">
            <v>Home Visitor</v>
          </cell>
          <cell r="E203" t="str">
            <v>B1</v>
          </cell>
          <cell r="F203">
            <v>0</v>
          </cell>
          <cell r="G203" t="str">
            <v>CA32</v>
          </cell>
          <cell r="H203" t="str">
            <v>EFN01</v>
          </cell>
          <cell r="I203">
            <v>650101</v>
          </cell>
          <cell r="J203" t="str">
            <v>NUT</v>
          </cell>
          <cell r="K203" t="str">
            <v>SFC</v>
          </cell>
          <cell r="L203">
            <v>480056.92</v>
          </cell>
          <cell r="M203">
            <v>240028.46</v>
          </cell>
          <cell r="P203">
            <v>0</v>
          </cell>
        </row>
        <row r="204">
          <cell r="A204" t="str">
            <v>EF0201</v>
          </cell>
          <cell r="B204" t="str">
            <v>Stopped</v>
          </cell>
          <cell r="C204" t="str">
            <v xml:space="preserve">Halima MOHAMED ABDELLA </v>
          </cell>
          <cell r="D204" t="str">
            <v>Home Visitor</v>
          </cell>
          <cell r="E204" t="str">
            <v>B1</v>
          </cell>
          <cell r="F204">
            <v>0</v>
          </cell>
          <cell r="G204" t="str">
            <v>CA32</v>
          </cell>
          <cell r="H204" t="str">
            <v>EFN01</v>
          </cell>
          <cell r="I204">
            <v>650101</v>
          </cell>
          <cell r="J204" t="str">
            <v>NUT</v>
          </cell>
          <cell r="K204" t="str">
            <v>SFC</v>
          </cell>
          <cell r="L204">
            <v>480056.92</v>
          </cell>
          <cell r="M204">
            <v>240028.46</v>
          </cell>
          <cell r="P204">
            <v>0</v>
          </cell>
        </row>
        <row r="205">
          <cell r="A205" t="str">
            <v>EF0202</v>
          </cell>
          <cell r="B205" t="str">
            <v>Stopped</v>
          </cell>
          <cell r="C205" t="str">
            <v xml:space="preserve">Elsadig SABIT ELNOUR </v>
          </cell>
          <cell r="D205" t="str">
            <v>Home Visitor</v>
          </cell>
          <cell r="E205" t="str">
            <v>B</v>
          </cell>
          <cell r="F205">
            <v>0</v>
          </cell>
          <cell r="G205" t="str">
            <v>CA03</v>
          </cell>
          <cell r="H205" t="str">
            <v>EFN01</v>
          </cell>
          <cell r="I205">
            <v>650101</v>
          </cell>
          <cell r="J205" t="str">
            <v>NUT</v>
          </cell>
          <cell r="K205" t="str">
            <v>SFC</v>
          </cell>
          <cell r="L205">
            <v>470286.45574</v>
          </cell>
          <cell r="M205">
            <v>235143.22787</v>
          </cell>
          <cell r="P205">
            <v>0</v>
          </cell>
        </row>
        <row r="206">
          <cell r="A206" t="str">
            <v>EF0203</v>
          </cell>
          <cell r="B206" t="str">
            <v>Stopped</v>
          </cell>
          <cell r="C206" t="str">
            <v xml:space="preserve">Asha Ali ABDELRAHMAN MOHAMED </v>
          </cell>
          <cell r="D206" t="str">
            <v>Home Visitor</v>
          </cell>
          <cell r="E206" t="str">
            <v>B1</v>
          </cell>
          <cell r="F206">
            <v>0</v>
          </cell>
          <cell r="G206" t="str">
            <v>CA32</v>
          </cell>
          <cell r="H206" t="str">
            <v>EFN01</v>
          </cell>
          <cell r="I206">
            <v>650101</v>
          </cell>
          <cell r="J206" t="str">
            <v>NUT</v>
          </cell>
          <cell r="K206" t="str">
            <v>SFC</v>
          </cell>
          <cell r="L206">
            <v>480056.92</v>
          </cell>
          <cell r="M206">
            <v>240028.46</v>
          </cell>
          <cell r="P206">
            <v>0</v>
          </cell>
        </row>
        <row r="207">
          <cell r="A207" t="str">
            <v>EF0204</v>
          </cell>
          <cell r="B207" t="str">
            <v>Stopped</v>
          </cell>
          <cell r="C207" t="str">
            <v xml:space="preserve">Kholoud ABDERAHMAN ABDALLA  </v>
          </cell>
          <cell r="D207" t="str">
            <v>Home Visitor</v>
          </cell>
          <cell r="E207" t="str">
            <v>B1</v>
          </cell>
          <cell r="F207">
            <v>0</v>
          </cell>
          <cell r="G207" t="str">
            <v>CA32</v>
          </cell>
          <cell r="H207" t="str">
            <v>EFN01</v>
          </cell>
          <cell r="I207">
            <v>650101</v>
          </cell>
          <cell r="J207" t="str">
            <v>NUT</v>
          </cell>
          <cell r="K207" t="str">
            <v>SFC</v>
          </cell>
          <cell r="L207">
            <v>480056.92</v>
          </cell>
          <cell r="M207">
            <v>240028.46</v>
          </cell>
          <cell r="P207">
            <v>0</v>
          </cell>
        </row>
        <row r="208">
          <cell r="A208" t="str">
            <v>EF0195</v>
          </cell>
          <cell r="B208" t="str">
            <v>Active</v>
          </cell>
          <cell r="C208" t="str">
            <v xml:space="preserve">Abdallah YAGOUB ADAM </v>
          </cell>
          <cell r="D208" t="str">
            <v>Food security Surveillance officer</v>
          </cell>
          <cell r="E208" t="str">
            <v>D11</v>
          </cell>
          <cell r="F208" t="str">
            <v>F1K</v>
          </cell>
          <cell r="G208" t="str">
            <v>CA01</v>
          </cell>
          <cell r="H208" t="str">
            <v>EFF01</v>
          </cell>
          <cell r="I208">
            <v>650101</v>
          </cell>
          <cell r="J208" t="str">
            <v>FS</v>
          </cell>
          <cell r="K208" t="str">
            <v>Field</v>
          </cell>
          <cell r="L208">
            <v>741710.86948865373</v>
          </cell>
          <cell r="M208">
            <v>370855.43474432686</v>
          </cell>
          <cell r="N208">
            <v>350000</v>
          </cell>
          <cell r="P208">
            <v>0</v>
          </cell>
        </row>
        <row r="209">
          <cell r="A209" t="str">
            <v>EF0205</v>
          </cell>
          <cell r="B209" t="str">
            <v>Active</v>
          </cell>
          <cell r="C209" t="str">
            <v xml:space="preserve">Motasim ARABI MOHAMEDO </v>
          </cell>
          <cell r="D209" t="str">
            <v>Storekeeper Assistant</v>
          </cell>
          <cell r="E209" t="str">
            <v>D11</v>
          </cell>
          <cell r="F209" t="str">
            <v>F1K</v>
          </cell>
          <cell r="G209" t="str">
            <v>CA03</v>
          </cell>
          <cell r="H209" t="str">
            <v>EFC01</v>
          </cell>
          <cell r="I209">
            <v>650100</v>
          </cell>
          <cell r="J209" t="str">
            <v>LOG</v>
          </cell>
          <cell r="K209" t="str">
            <v>Office</v>
          </cell>
          <cell r="L209">
            <v>591710.86948865373</v>
          </cell>
          <cell r="M209">
            <v>295855.43474432686</v>
          </cell>
          <cell r="N209">
            <v>300000</v>
          </cell>
          <cell r="P209">
            <v>0</v>
          </cell>
        </row>
        <row r="210">
          <cell r="A210" t="str">
            <v>EF0207</v>
          </cell>
          <cell r="B210" t="str">
            <v>Stopped</v>
          </cell>
          <cell r="C210" t="str">
            <v xml:space="preserve">Osman HUSSEIN ADAM  </v>
          </cell>
          <cell r="D210" t="str">
            <v>Food Aid Monitor</v>
          </cell>
          <cell r="E210" t="str">
            <v>C</v>
          </cell>
          <cell r="F210">
            <v>0</v>
          </cell>
          <cell r="G210" t="str">
            <v>AB00</v>
          </cell>
          <cell r="H210" t="str">
            <v>EFF01</v>
          </cell>
          <cell r="I210">
            <v>650101</v>
          </cell>
          <cell r="J210" t="str">
            <v>FA</v>
          </cell>
          <cell r="K210" t="str">
            <v>Field</v>
          </cell>
          <cell r="L210">
            <v>580536.02859999996</v>
          </cell>
          <cell r="M210">
            <v>290268.01429999998</v>
          </cell>
          <cell r="P210">
            <v>0</v>
          </cell>
        </row>
        <row r="211">
          <cell r="A211" t="str">
            <v>EF0208</v>
          </cell>
          <cell r="B211" t="str">
            <v>Stopped</v>
          </cell>
          <cell r="C211" t="str">
            <v xml:space="preserve">Adam ABAKER MOHAMED  </v>
          </cell>
          <cell r="D211" t="str">
            <v>Food Aid Monitor</v>
          </cell>
          <cell r="E211" t="str">
            <v>C</v>
          </cell>
          <cell r="F211">
            <v>0</v>
          </cell>
          <cell r="G211" t="str">
            <v>AB00</v>
          </cell>
          <cell r="H211" t="str">
            <v>EFF01</v>
          </cell>
          <cell r="I211">
            <v>650101</v>
          </cell>
          <cell r="J211" t="str">
            <v>FA</v>
          </cell>
          <cell r="K211" t="str">
            <v>Field</v>
          </cell>
          <cell r="L211">
            <v>580536.02859999996</v>
          </cell>
          <cell r="M211">
            <v>290268.01429999998</v>
          </cell>
          <cell r="P211">
            <v>0</v>
          </cell>
        </row>
        <row r="212">
          <cell r="A212" t="str">
            <v>EF0206</v>
          </cell>
          <cell r="B212" t="str">
            <v>Active</v>
          </cell>
          <cell r="C212" t="str">
            <v xml:space="preserve">Mohamed ADAM MOHAMED </v>
          </cell>
          <cell r="D212" t="str">
            <v>Food Aid Monitor</v>
          </cell>
          <cell r="E212" t="str">
            <v>C11</v>
          </cell>
          <cell r="F212" t="str">
            <v>D4H</v>
          </cell>
          <cell r="G212" t="str">
            <v>AB02</v>
          </cell>
          <cell r="H212" t="str">
            <v>EFF01</v>
          </cell>
          <cell r="I212">
            <v>650101</v>
          </cell>
          <cell r="J212" t="str">
            <v>FA</v>
          </cell>
          <cell r="K212" t="str">
            <v>Field</v>
          </cell>
          <cell r="L212">
            <v>609410.55717187456</v>
          </cell>
          <cell r="M212">
            <v>304705.27858593728</v>
          </cell>
          <cell r="N212">
            <v>250000</v>
          </cell>
          <cell r="P212">
            <v>0</v>
          </cell>
        </row>
        <row r="213">
          <cell r="A213" t="str">
            <v>EF0209</v>
          </cell>
          <cell r="B213" t="str">
            <v>Stopped</v>
          </cell>
          <cell r="C213" t="str">
            <v xml:space="preserve">Jamal ABDALLA ABAKER </v>
          </cell>
          <cell r="D213" t="str">
            <v>Driver</v>
          </cell>
          <cell r="E213" t="str">
            <v>C1</v>
          </cell>
          <cell r="F213" t="str">
            <v>F1K</v>
          </cell>
          <cell r="G213" t="str">
            <v>CA52</v>
          </cell>
          <cell r="H213" t="str">
            <v>EFC01</v>
          </cell>
          <cell r="I213">
            <v>650100</v>
          </cell>
          <cell r="J213" t="str">
            <v>LOG</v>
          </cell>
          <cell r="K213" t="str">
            <v>Office</v>
          </cell>
          <cell r="L213">
            <v>592335.26867873606</v>
          </cell>
          <cell r="M213">
            <v>296167.63433936803</v>
          </cell>
          <cell r="P213">
            <v>0</v>
          </cell>
        </row>
        <row r="214">
          <cell r="A214" t="str">
            <v>EF0211</v>
          </cell>
          <cell r="B214" t="str">
            <v>Stopped</v>
          </cell>
          <cell r="C214" t="str">
            <v xml:space="preserve">Seedeg YAHIA MOHAMED </v>
          </cell>
          <cell r="D214" t="str">
            <v>Food Aid Monitor</v>
          </cell>
          <cell r="E214" t="str">
            <v>C1</v>
          </cell>
          <cell r="F214">
            <v>0</v>
          </cell>
          <cell r="G214" t="str">
            <v>AB02</v>
          </cell>
          <cell r="H214" t="str">
            <v>EFF01</v>
          </cell>
          <cell r="I214">
            <v>650101</v>
          </cell>
          <cell r="J214" t="str">
            <v>FA</v>
          </cell>
          <cell r="K214" t="str">
            <v>Field</v>
          </cell>
          <cell r="L214">
            <v>592335.26867873606</v>
          </cell>
          <cell r="M214">
            <v>296167.63433936803</v>
          </cell>
          <cell r="P214">
            <v>0</v>
          </cell>
        </row>
        <row r="215">
          <cell r="A215" t="str">
            <v>EF0210</v>
          </cell>
          <cell r="B215" t="str">
            <v>Active</v>
          </cell>
          <cell r="C215" t="str">
            <v xml:space="preserve">Mohamed ELTAIB MOHAMED ADAM </v>
          </cell>
          <cell r="D215" t="str">
            <v>Food Aid team Leader</v>
          </cell>
          <cell r="E215" t="str">
            <v>D11</v>
          </cell>
          <cell r="F215" t="str">
            <v>D4H</v>
          </cell>
          <cell r="G215" t="str">
            <v>AB02</v>
          </cell>
          <cell r="H215" t="str">
            <v>EFF01</v>
          </cell>
          <cell r="I215">
            <v>650101</v>
          </cell>
          <cell r="J215" t="str">
            <v>FA</v>
          </cell>
          <cell r="K215" t="str">
            <v>Field</v>
          </cell>
          <cell r="L215">
            <v>741710.86948865373</v>
          </cell>
          <cell r="M215">
            <v>370855.43474432686</v>
          </cell>
          <cell r="P215">
            <v>0</v>
          </cell>
        </row>
        <row r="216">
          <cell r="A216" t="str">
            <v>EF0212</v>
          </cell>
          <cell r="B216" t="str">
            <v>Active</v>
          </cell>
          <cell r="C216" t="str">
            <v xml:space="preserve">Ibrahim ADAM ABAKER </v>
          </cell>
          <cell r="D216" t="str">
            <v>Agricultural Technician</v>
          </cell>
          <cell r="E216" t="str">
            <v>D11</v>
          </cell>
          <cell r="F216" t="str">
            <v>F1K</v>
          </cell>
          <cell r="G216" t="str">
            <v>CA01</v>
          </cell>
          <cell r="H216" t="str">
            <v>EFF01</v>
          </cell>
          <cell r="I216">
            <v>650101</v>
          </cell>
          <cell r="J216" t="str">
            <v>FS</v>
          </cell>
          <cell r="K216" t="str">
            <v>Field</v>
          </cell>
          <cell r="L216">
            <v>741710.86948865373</v>
          </cell>
          <cell r="M216">
            <v>370855.43474432686</v>
          </cell>
          <cell r="N216">
            <v>200000</v>
          </cell>
          <cell r="P216">
            <v>0</v>
          </cell>
        </row>
        <row r="217">
          <cell r="A217" t="str">
            <v>EF0214</v>
          </cell>
          <cell r="B217" t="str">
            <v>Active</v>
          </cell>
          <cell r="C217" t="str">
            <v xml:space="preserve">Abdelbasher OMER ALI </v>
          </cell>
          <cell r="D217" t="str">
            <v>Watchman</v>
          </cell>
          <cell r="E217" t="str">
            <v>A4</v>
          </cell>
          <cell r="F217" t="str">
            <v>F1K</v>
          </cell>
          <cell r="G217" t="str">
            <v>CA02</v>
          </cell>
          <cell r="H217" t="str">
            <v>EFN01</v>
          </cell>
          <cell r="I217">
            <v>650101</v>
          </cell>
          <cell r="J217" t="str">
            <v>NUT</v>
          </cell>
          <cell r="K217" t="str">
            <v>TFC</v>
          </cell>
          <cell r="L217">
            <v>436161.64845153713</v>
          </cell>
          <cell r="M217">
            <v>218080.82422576856</v>
          </cell>
          <cell r="P217">
            <v>0</v>
          </cell>
        </row>
        <row r="218">
          <cell r="A218" t="str">
            <v>EF0215</v>
          </cell>
          <cell r="B218" t="str">
            <v>Active</v>
          </cell>
          <cell r="C218" t="str">
            <v xml:space="preserve">Fawzia KHALIL ISHAG </v>
          </cell>
          <cell r="D218" t="str">
            <v>Home Visitor</v>
          </cell>
          <cell r="E218" t="str">
            <v>B4</v>
          </cell>
          <cell r="F218" t="str">
            <v>F1K</v>
          </cell>
          <cell r="G218" t="str">
            <v>CA02</v>
          </cell>
          <cell r="H218" t="str">
            <v>EFN01</v>
          </cell>
          <cell r="I218">
            <v>650101</v>
          </cell>
          <cell r="J218" t="str">
            <v>NUT</v>
          </cell>
          <cell r="K218" t="str">
            <v>TFC</v>
          </cell>
          <cell r="L218">
            <v>517011.31442510424</v>
          </cell>
          <cell r="M218">
            <v>258505.65721255212</v>
          </cell>
          <cell r="P218">
            <v>0</v>
          </cell>
        </row>
        <row r="219">
          <cell r="A219" t="str">
            <v>EF0216</v>
          </cell>
          <cell r="B219" t="str">
            <v>Active</v>
          </cell>
          <cell r="C219" t="str">
            <v xml:space="preserve">Sulieman NOGARA ABDALLA  </v>
          </cell>
          <cell r="D219" t="str">
            <v>Storekeeper Assistant</v>
          </cell>
          <cell r="E219" t="str">
            <v>D11</v>
          </cell>
          <cell r="F219" t="str">
            <v>F1K</v>
          </cell>
          <cell r="G219" t="str">
            <v>CA03</v>
          </cell>
          <cell r="H219" t="str">
            <v>EFC01</v>
          </cell>
          <cell r="I219">
            <v>650100</v>
          </cell>
          <cell r="J219" t="str">
            <v>LOG</v>
          </cell>
          <cell r="K219" t="str">
            <v>Office</v>
          </cell>
          <cell r="L219">
            <v>541710.86948865373</v>
          </cell>
          <cell r="M219">
            <v>270855.43474432686</v>
          </cell>
          <cell r="N219">
            <v>300000</v>
          </cell>
          <cell r="P219">
            <v>0</v>
          </cell>
        </row>
        <row r="220">
          <cell r="A220" t="str">
            <v>EF0217</v>
          </cell>
          <cell r="B220" t="str">
            <v>Stopped</v>
          </cell>
          <cell r="C220" t="str">
            <v xml:space="preserve">Ahmed MUSSA BAKHAIT  </v>
          </cell>
          <cell r="D220" t="str">
            <v>Driver</v>
          </cell>
          <cell r="E220" t="str">
            <v>C1</v>
          </cell>
          <cell r="F220" t="str">
            <v>F1J</v>
          </cell>
          <cell r="G220" t="str">
            <v>CA52</v>
          </cell>
          <cell r="H220" t="str">
            <v>EFC01</v>
          </cell>
          <cell r="I220">
            <v>650100</v>
          </cell>
          <cell r="J220" t="str">
            <v>LOG</v>
          </cell>
          <cell r="K220" t="str">
            <v>Office</v>
          </cell>
          <cell r="L220">
            <v>592335.26867873606</v>
          </cell>
          <cell r="M220">
            <v>296167.63433936803</v>
          </cell>
          <cell r="P220">
            <v>0</v>
          </cell>
        </row>
        <row r="221">
          <cell r="A221" t="str">
            <v>EF0226</v>
          </cell>
          <cell r="B221" t="str">
            <v>Active</v>
          </cell>
          <cell r="C221" t="str">
            <v xml:space="preserve">Ibrahim SULIEMAN  </v>
          </cell>
          <cell r="D221" t="str">
            <v>Watchman</v>
          </cell>
          <cell r="E221" t="str">
            <v>A11</v>
          </cell>
          <cell r="F221" t="str">
            <v>F1K</v>
          </cell>
          <cell r="G221" t="str">
            <v>CA03</v>
          </cell>
          <cell r="H221" t="str">
            <v>EFC01</v>
          </cell>
          <cell r="I221">
            <v>650100</v>
          </cell>
          <cell r="J221" t="str">
            <v>LOG</v>
          </cell>
          <cell r="K221" t="str">
            <v>Office</v>
          </cell>
          <cell r="L221">
            <v>416473.55445912096</v>
          </cell>
          <cell r="M221">
            <v>208236.77722956048</v>
          </cell>
          <cell r="P221">
            <v>0</v>
          </cell>
        </row>
        <row r="222">
          <cell r="A222" t="str">
            <v>EF0227</v>
          </cell>
          <cell r="B222" t="str">
            <v>Active</v>
          </cell>
          <cell r="C222" t="str">
            <v xml:space="preserve">Hassan ABDUHADI ALI  </v>
          </cell>
          <cell r="D222" t="str">
            <v>Watchman</v>
          </cell>
          <cell r="E222" t="str">
            <v>A11</v>
          </cell>
          <cell r="F222" t="str">
            <v>F1K</v>
          </cell>
          <cell r="G222" t="str">
            <v>CA03</v>
          </cell>
          <cell r="H222" t="str">
            <v>EFC01</v>
          </cell>
          <cell r="I222">
            <v>650100</v>
          </cell>
          <cell r="J222" t="str">
            <v>LOG</v>
          </cell>
          <cell r="K222" t="str">
            <v>Office</v>
          </cell>
          <cell r="L222">
            <v>416473.55445912096</v>
          </cell>
          <cell r="M222">
            <v>208236.77722956048</v>
          </cell>
          <cell r="N222">
            <v>150000</v>
          </cell>
          <cell r="P222">
            <v>0</v>
          </cell>
        </row>
        <row r="223">
          <cell r="A223" t="str">
            <v>EF0220</v>
          </cell>
          <cell r="B223" t="str">
            <v>Stopped</v>
          </cell>
          <cell r="C223" t="str">
            <v xml:space="preserve">Amna SALIH ADAM  </v>
          </cell>
          <cell r="D223" t="str">
            <v xml:space="preserve">Phase Monitor </v>
          </cell>
          <cell r="E223" t="str">
            <v>B</v>
          </cell>
          <cell r="F223">
            <v>0</v>
          </cell>
          <cell r="G223" t="str">
            <v>CA22</v>
          </cell>
          <cell r="H223" t="str">
            <v>EFN01</v>
          </cell>
          <cell r="I223">
            <v>650101</v>
          </cell>
          <cell r="J223" t="str">
            <v>NUT</v>
          </cell>
          <cell r="K223" t="str">
            <v>TFC</v>
          </cell>
          <cell r="L223">
            <v>470286.45574</v>
          </cell>
          <cell r="M223">
            <v>235143.22787</v>
          </cell>
          <cell r="P223">
            <v>0</v>
          </cell>
        </row>
        <row r="224">
          <cell r="A224" t="str">
            <v>EF0193</v>
          </cell>
          <cell r="B224" t="str">
            <v>Stopped</v>
          </cell>
          <cell r="C224" t="str">
            <v xml:space="preserve">Ali OSMAN ALI </v>
          </cell>
          <cell r="D224" t="str">
            <v>Driver</v>
          </cell>
          <cell r="E224" t="str">
            <v>C1</v>
          </cell>
          <cell r="F224" t="str">
            <v>F1J</v>
          </cell>
          <cell r="G224" t="str">
            <v>CA52</v>
          </cell>
          <cell r="H224" t="str">
            <v>EFC01</v>
          </cell>
          <cell r="I224">
            <v>650100</v>
          </cell>
          <cell r="J224" t="str">
            <v>LOG</v>
          </cell>
          <cell r="K224" t="str">
            <v>Office</v>
          </cell>
          <cell r="L224">
            <v>592335.26867873606</v>
          </cell>
          <cell r="M224">
            <v>296167.63433936803</v>
          </cell>
          <cell r="P224">
            <v>0</v>
          </cell>
        </row>
        <row r="225">
          <cell r="A225" t="str">
            <v>EF0228</v>
          </cell>
          <cell r="B225" t="str">
            <v>Active</v>
          </cell>
          <cell r="C225" t="str">
            <v xml:space="preserve">Hassan ABDALLAH Arja </v>
          </cell>
          <cell r="D225" t="str">
            <v>Watchman</v>
          </cell>
          <cell r="E225" t="str">
            <v>A11</v>
          </cell>
          <cell r="F225" t="str">
            <v>F1K</v>
          </cell>
          <cell r="G225" t="str">
            <v>CA03</v>
          </cell>
          <cell r="H225" t="str">
            <v>EFC01</v>
          </cell>
          <cell r="I225">
            <v>650100</v>
          </cell>
          <cell r="J225" t="str">
            <v>LOG</v>
          </cell>
          <cell r="K225" t="str">
            <v>Office</v>
          </cell>
          <cell r="L225">
            <v>416473.55445912096</v>
          </cell>
          <cell r="M225">
            <v>208236.77722956048</v>
          </cell>
          <cell r="N225">
            <v>416000</v>
          </cell>
          <cell r="P225">
            <v>0</v>
          </cell>
        </row>
        <row r="226">
          <cell r="A226" t="str">
            <v>EF0225</v>
          </cell>
          <cell r="B226" t="str">
            <v>Stopped</v>
          </cell>
          <cell r="C226" t="str">
            <v xml:space="preserve">Eltajani FUDEL MUSTAFA </v>
          </cell>
          <cell r="D226" t="str">
            <v>Data Entry Manager</v>
          </cell>
          <cell r="E226" t="str">
            <v>C</v>
          </cell>
          <cell r="F226">
            <v>0</v>
          </cell>
          <cell r="G226" t="str">
            <v>CA04</v>
          </cell>
          <cell r="H226" t="str">
            <v>EFF01</v>
          </cell>
          <cell r="I226">
            <v>650101</v>
          </cell>
          <cell r="J226" t="str">
            <v>FS</v>
          </cell>
          <cell r="K226" t="str">
            <v>Field</v>
          </cell>
          <cell r="L226">
            <v>580536.02859999996</v>
          </cell>
          <cell r="M226">
            <v>290268.01429999998</v>
          </cell>
          <cell r="P226">
            <v>0</v>
          </cell>
        </row>
        <row r="227">
          <cell r="A227" t="str">
            <v>EF0229</v>
          </cell>
          <cell r="B227" t="str">
            <v>Active</v>
          </cell>
          <cell r="C227" t="str">
            <v xml:space="preserve">Sameer Hamed SHOGAR </v>
          </cell>
          <cell r="D227" t="str">
            <v>Watchman</v>
          </cell>
          <cell r="E227" t="str">
            <v>A11</v>
          </cell>
          <cell r="F227" t="str">
            <v>F1K</v>
          </cell>
          <cell r="G227" t="str">
            <v>CA03</v>
          </cell>
          <cell r="H227" t="str">
            <v>EFC01</v>
          </cell>
          <cell r="I227">
            <v>650100</v>
          </cell>
          <cell r="J227" t="str">
            <v>LOG</v>
          </cell>
          <cell r="K227" t="str">
            <v>Office</v>
          </cell>
          <cell r="L227">
            <v>416473.55445912096</v>
          </cell>
          <cell r="M227">
            <v>208236.77722956048</v>
          </cell>
          <cell r="P227">
            <v>0</v>
          </cell>
        </row>
        <row r="228">
          <cell r="A228" t="str">
            <v>EF0213</v>
          </cell>
          <cell r="B228" t="str">
            <v>Stopped</v>
          </cell>
          <cell r="C228" t="str">
            <v xml:space="preserve">Ahmed ELBAWI ADAM </v>
          </cell>
          <cell r="D228" t="str">
            <v>Driver</v>
          </cell>
          <cell r="E228" t="str">
            <v>C</v>
          </cell>
          <cell r="F228">
            <v>0</v>
          </cell>
          <cell r="G228" t="str">
            <v>CA00</v>
          </cell>
          <cell r="H228" t="str">
            <v>EFC01</v>
          </cell>
          <cell r="I228">
            <v>650100</v>
          </cell>
          <cell r="J228" t="str">
            <v>LOG</v>
          </cell>
          <cell r="K228" t="str">
            <v>Office</v>
          </cell>
          <cell r="L228">
            <v>580536.02859999996</v>
          </cell>
          <cell r="M228">
            <v>290268.01429999998</v>
          </cell>
          <cell r="P228">
            <v>0</v>
          </cell>
        </row>
        <row r="229">
          <cell r="A229" t="str">
            <v>EF0230</v>
          </cell>
          <cell r="B229" t="str">
            <v>Active</v>
          </cell>
          <cell r="C229" t="str">
            <v xml:space="preserve">Elnizeer SAAD ELNOUR  </v>
          </cell>
          <cell r="D229" t="str">
            <v>Watchman</v>
          </cell>
          <cell r="E229" t="str">
            <v>A11</v>
          </cell>
          <cell r="F229" t="str">
            <v>F1K</v>
          </cell>
          <cell r="G229" t="str">
            <v>CA03</v>
          </cell>
          <cell r="H229" t="str">
            <v>EFC01</v>
          </cell>
          <cell r="I229">
            <v>650100</v>
          </cell>
          <cell r="J229" t="str">
            <v>LOG</v>
          </cell>
          <cell r="K229" t="str">
            <v>WHouse</v>
          </cell>
          <cell r="L229">
            <v>416473.55445912096</v>
          </cell>
          <cell r="M229">
            <v>208236.77722956048</v>
          </cell>
          <cell r="P229">
            <v>0</v>
          </cell>
        </row>
        <row r="230">
          <cell r="A230" t="str">
            <v>EF0218</v>
          </cell>
          <cell r="B230" t="str">
            <v>Stopped</v>
          </cell>
          <cell r="C230" t="str">
            <v xml:space="preserve">Abubker IBRAHIM Hamad  </v>
          </cell>
          <cell r="D230" t="str">
            <v xml:space="preserve">Driver </v>
          </cell>
          <cell r="E230" t="str">
            <v>C</v>
          </cell>
          <cell r="F230">
            <v>0</v>
          </cell>
          <cell r="G230" t="str">
            <v>CA52</v>
          </cell>
          <cell r="H230" t="str">
            <v>EFC01</v>
          </cell>
          <cell r="I230">
            <v>650100</v>
          </cell>
          <cell r="J230" t="str">
            <v>LOG</v>
          </cell>
          <cell r="K230" t="str">
            <v>Office</v>
          </cell>
          <cell r="L230">
            <v>580536.02859999996</v>
          </cell>
          <cell r="M230">
            <v>290268.01429999998</v>
          </cell>
          <cell r="P230">
            <v>0</v>
          </cell>
        </row>
        <row r="231">
          <cell r="A231" t="str">
            <v>EF0223</v>
          </cell>
          <cell r="B231" t="str">
            <v>Stopped</v>
          </cell>
          <cell r="C231" t="str">
            <v xml:space="preserve">Nizar HAMDAN AL MAHDI  </v>
          </cell>
          <cell r="D231" t="str">
            <v>Data Entry Manager</v>
          </cell>
          <cell r="E231" t="str">
            <v>C</v>
          </cell>
          <cell r="F231">
            <v>0</v>
          </cell>
          <cell r="G231" t="str">
            <v>CA04</v>
          </cell>
          <cell r="H231" t="str">
            <v>EFF01</v>
          </cell>
          <cell r="I231">
            <v>650101</v>
          </cell>
          <cell r="J231" t="str">
            <v>FS</v>
          </cell>
          <cell r="K231" t="str">
            <v>Field</v>
          </cell>
          <cell r="L231">
            <v>580536.02859999996</v>
          </cell>
          <cell r="M231">
            <v>290268.01429999998</v>
          </cell>
          <cell r="P231">
            <v>0</v>
          </cell>
        </row>
        <row r="232">
          <cell r="A232" t="str">
            <v>EF0224</v>
          </cell>
          <cell r="B232" t="str">
            <v>Stopped</v>
          </cell>
          <cell r="C232" t="str">
            <v xml:space="preserve">Adam AHMED IBRAHIM  </v>
          </cell>
          <cell r="D232" t="str">
            <v xml:space="preserve">Food security monitor </v>
          </cell>
          <cell r="E232" t="str">
            <v>C</v>
          </cell>
          <cell r="F232">
            <v>0</v>
          </cell>
          <cell r="G232" t="str">
            <v>CA04</v>
          </cell>
          <cell r="H232" t="str">
            <v>EFF01</v>
          </cell>
          <cell r="I232">
            <v>650101</v>
          </cell>
          <cell r="J232" t="str">
            <v>FS</v>
          </cell>
          <cell r="K232" t="str">
            <v>Field</v>
          </cell>
          <cell r="L232">
            <v>580536.02859999996</v>
          </cell>
          <cell r="M232">
            <v>290268.01429999998</v>
          </cell>
          <cell r="P232">
            <v>0</v>
          </cell>
        </row>
        <row r="233">
          <cell r="A233" t="str">
            <v>EF0231</v>
          </cell>
          <cell r="B233" t="str">
            <v>Active</v>
          </cell>
          <cell r="C233" t="str">
            <v xml:space="preserve">Ibrahim Yousif Mohamed </v>
          </cell>
          <cell r="D233" t="str">
            <v>Watchman</v>
          </cell>
          <cell r="E233" t="str">
            <v>A11</v>
          </cell>
          <cell r="F233" t="str">
            <v>F1K</v>
          </cell>
          <cell r="G233" t="str">
            <v>CA03</v>
          </cell>
          <cell r="H233" t="str">
            <v>EFC01</v>
          </cell>
          <cell r="I233">
            <v>650100</v>
          </cell>
          <cell r="J233" t="str">
            <v>LOG</v>
          </cell>
          <cell r="K233" t="str">
            <v>WHouse</v>
          </cell>
          <cell r="L233">
            <v>416473.55445912096</v>
          </cell>
          <cell r="M233">
            <v>208236.77722956048</v>
          </cell>
          <cell r="P233">
            <v>0</v>
          </cell>
        </row>
        <row r="234">
          <cell r="A234" t="str">
            <v>EF0232</v>
          </cell>
          <cell r="B234" t="str">
            <v>Active</v>
          </cell>
          <cell r="C234" t="str">
            <v xml:space="preserve">Abdalla SALEH ABAKER  </v>
          </cell>
          <cell r="D234" t="str">
            <v>Watchman</v>
          </cell>
          <cell r="E234" t="str">
            <v>A11</v>
          </cell>
          <cell r="F234" t="str">
            <v>F1K</v>
          </cell>
          <cell r="G234" t="str">
            <v>CA03</v>
          </cell>
          <cell r="H234" t="str">
            <v>EFC01</v>
          </cell>
          <cell r="I234">
            <v>650100</v>
          </cell>
          <cell r="J234" t="str">
            <v>LOG</v>
          </cell>
          <cell r="K234" t="str">
            <v>Office</v>
          </cell>
          <cell r="L234">
            <v>416473.55445912096</v>
          </cell>
          <cell r="M234">
            <v>208236.77722956048</v>
          </cell>
          <cell r="N234">
            <v>200000</v>
          </cell>
          <cell r="P234">
            <v>0</v>
          </cell>
        </row>
        <row r="235">
          <cell r="A235" t="str">
            <v>EF0234</v>
          </cell>
          <cell r="B235" t="str">
            <v xml:space="preserve">Active </v>
          </cell>
          <cell r="C235" t="str">
            <v xml:space="preserve">Yousif ABDULLMULA  AHMED  </v>
          </cell>
          <cell r="D235" t="str">
            <v>Watsan Assitant Manager</v>
          </cell>
          <cell r="E235" t="str">
            <v>G11</v>
          </cell>
          <cell r="F235" t="str">
            <v>F5L</v>
          </cell>
          <cell r="G235" t="str">
            <v>AB01</v>
          </cell>
          <cell r="H235" t="str">
            <v>EFH01</v>
          </cell>
          <cell r="I235">
            <v>650101</v>
          </cell>
          <cell r="J235" t="str">
            <v>WS</v>
          </cell>
          <cell r="K235" t="str">
            <v>Field</v>
          </cell>
          <cell r="L235">
            <v>1315219.7365671098</v>
          </cell>
          <cell r="M235">
            <v>657609.86828355491</v>
          </cell>
          <cell r="N235">
            <v>200000</v>
          </cell>
          <cell r="P235">
            <v>0</v>
          </cell>
        </row>
        <row r="236">
          <cell r="A236" t="str">
            <v>EF0235</v>
          </cell>
          <cell r="B236" t="str">
            <v>Stopped</v>
          </cell>
          <cell r="C236" t="str">
            <v xml:space="preserve">Sakeena ADAM IBRAHIM  </v>
          </cell>
          <cell r="D236" t="str">
            <v>Community Animator</v>
          </cell>
          <cell r="E236" t="str">
            <v>D1</v>
          </cell>
          <cell r="F236" t="str">
            <v>F5L</v>
          </cell>
          <cell r="G236" t="str">
            <v>AB01</v>
          </cell>
          <cell r="H236" t="str">
            <v>EFH01</v>
          </cell>
          <cell r="I236">
            <v>650101</v>
          </cell>
          <cell r="J236" t="str">
            <v>WS</v>
          </cell>
          <cell r="K236" t="str">
            <v>Field</v>
          </cell>
          <cell r="L236">
            <v>721825.98335872008</v>
          </cell>
          <cell r="M236">
            <v>360912.99167936004</v>
          </cell>
          <cell r="P236">
            <v>0</v>
          </cell>
        </row>
        <row r="237">
          <cell r="A237" t="str">
            <v>EF0236</v>
          </cell>
          <cell r="B237" t="str">
            <v>Stopped</v>
          </cell>
          <cell r="C237" t="str">
            <v xml:space="preserve">Abubaker ABDULSHAFI  </v>
          </cell>
          <cell r="D237" t="str">
            <v>Community Approach Supervisor</v>
          </cell>
          <cell r="E237" t="str">
            <v>E1</v>
          </cell>
          <cell r="F237" t="str">
            <v>F5L</v>
          </cell>
          <cell r="G237" t="str">
            <v>AB01</v>
          </cell>
          <cell r="H237" t="str">
            <v>EFH01</v>
          </cell>
          <cell r="I237">
            <v>650101</v>
          </cell>
          <cell r="J237" t="str">
            <v>WS</v>
          </cell>
          <cell r="K237" t="str">
            <v>Field</v>
          </cell>
          <cell r="L237">
            <v>867281.15554767998</v>
          </cell>
          <cell r="M237">
            <v>433640.57777383999</v>
          </cell>
          <cell r="P237">
            <v>0</v>
          </cell>
        </row>
        <row r="238">
          <cell r="A238" t="str">
            <v>EF0237</v>
          </cell>
          <cell r="B238" t="str">
            <v>Stopped</v>
          </cell>
          <cell r="C238" t="str">
            <v xml:space="preserve">Murshid OSMAN MOHAMED  </v>
          </cell>
          <cell r="D238" t="str">
            <v>Community Animator</v>
          </cell>
          <cell r="E238" t="str">
            <v>D1</v>
          </cell>
          <cell r="F238" t="str">
            <v>F5L</v>
          </cell>
          <cell r="G238" t="str">
            <v>AB01</v>
          </cell>
          <cell r="H238" t="str">
            <v>EFH01</v>
          </cell>
          <cell r="I238">
            <v>650101</v>
          </cell>
          <cell r="J238" t="str">
            <v>WS</v>
          </cell>
          <cell r="K238" t="str">
            <v>Field</v>
          </cell>
          <cell r="L238">
            <v>721825.98335872008</v>
          </cell>
          <cell r="M238">
            <v>360912.99167936004</v>
          </cell>
          <cell r="P238">
            <v>0</v>
          </cell>
        </row>
        <row r="239">
          <cell r="A239" t="str">
            <v>EF0238</v>
          </cell>
          <cell r="B239" t="str">
            <v>Stopped</v>
          </cell>
          <cell r="C239" t="str">
            <v xml:space="preserve">Ahmed ISMAIL ABDULRHMAN  </v>
          </cell>
          <cell r="D239" t="str">
            <v>Community Animator</v>
          </cell>
          <cell r="E239" t="str">
            <v>D1</v>
          </cell>
          <cell r="F239" t="str">
            <v>F5L</v>
          </cell>
          <cell r="G239" t="str">
            <v>AB01</v>
          </cell>
          <cell r="H239" t="str">
            <v>EFH01</v>
          </cell>
          <cell r="I239">
            <v>650101</v>
          </cell>
          <cell r="J239" t="str">
            <v>WS</v>
          </cell>
          <cell r="K239" t="str">
            <v>Field</v>
          </cell>
          <cell r="L239">
            <v>721825.98335872008</v>
          </cell>
          <cell r="M239">
            <v>360912.99167936004</v>
          </cell>
          <cell r="P239">
            <v>0</v>
          </cell>
        </row>
        <row r="240">
          <cell r="A240" t="str">
            <v>EF0239</v>
          </cell>
          <cell r="B240" t="str">
            <v xml:space="preserve">Active </v>
          </cell>
          <cell r="C240" t="str">
            <v xml:space="preserve">Elys ADAM AHMED  </v>
          </cell>
          <cell r="D240" t="str">
            <v>Watchman</v>
          </cell>
          <cell r="E240" t="str">
            <v>A11</v>
          </cell>
          <cell r="F240" t="str">
            <v>D4H</v>
          </cell>
          <cell r="G240" t="str">
            <v>AB00</v>
          </cell>
          <cell r="H240" t="str">
            <v>EFC01</v>
          </cell>
          <cell r="I240">
            <v>650100</v>
          </cell>
          <cell r="J240" t="str">
            <v>LOG</v>
          </cell>
          <cell r="K240" t="str">
            <v>Field</v>
          </cell>
          <cell r="L240">
            <v>416473.55445912096</v>
          </cell>
          <cell r="M240">
            <v>208236.77722956048</v>
          </cell>
          <cell r="P240">
            <v>0</v>
          </cell>
        </row>
        <row r="241">
          <cell r="A241" t="str">
            <v>EF0240</v>
          </cell>
          <cell r="B241" t="str">
            <v xml:space="preserve">Active </v>
          </cell>
          <cell r="C241" t="str">
            <v xml:space="preserve">Mohamed ABAKER Ahmed </v>
          </cell>
          <cell r="D241" t="str">
            <v>Watchman</v>
          </cell>
          <cell r="E241" t="str">
            <v>A11</v>
          </cell>
          <cell r="F241" t="str">
            <v>D4H</v>
          </cell>
          <cell r="G241" t="str">
            <v>AB00</v>
          </cell>
          <cell r="H241" t="str">
            <v>EFC01</v>
          </cell>
          <cell r="I241">
            <v>650100</v>
          </cell>
          <cell r="J241" t="str">
            <v>LOG</v>
          </cell>
          <cell r="K241" t="str">
            <v>Field</v>
          </cell>
          <cell r="L241">
            <v>416473.55445912096</v>
          </cell>
          <cell r="M241">
            <v>208236.77722956048</v>
          </cell>
          <cell r="P241">
            <v>0</v>
          </cell>
        </row>
        <row r="242">
          <cell r="A242" t="str">
            <v>EF0241</v>
          </cell>
          <cell r="B242" t="str">
            <v>Active</v>
          </cell>
          <cell r="C242" t="str">
            <v xml:space="preserve">Eldouma EISSA Abdelmountaleb </v>
          </cell>
          <cell r="D242" t="str">
            <v>Watchman</v>
          </cell>
          <cell r="E242" t="str">
            <v>A11</v>
          </cell>
          <cell r="F242" t="str">
            <v>D4H</v>
          </cell>
          <cell r="G242" t="str">
            <v>AB00</v>
          </cell>
          <cell r="H242" t="str">
            <v>EFC01</v>
          </cell>
          <cell r="I242">
            <v>650100</v>
          </cell>
          <cell r="J242" t="str">
            <v>LOG</v>
          </cell>
          <cell r="K242" t="str">
            <v>Field</v>
          </cell>
          <cell r="L242">
            <v>416473.55445912096</v>
          </cell>
          <cell r="M242">
            <v>208236.77722956048</v>
          </cell>
          <cell r="P242">
            <v>0</v>
          </cell>
        </row>
        <row r="243">
          <cell r="A243" t="str">
            <v>EF0242</v>
          </cell>
          <cell r="B243" t="str">
            <v>Stopped</v>
          </cell>
          <cell r="C243" t="str">
            <v xml:space="preserve">Mohmed ABAKER MOHAMED  </v>
          </cell>
          <cell r="D243" t="str">
            <v xml:space="preserve">Food Distributor </v>
          </cell>
          <cell r="E243" t="str">
            <v>B1</v>
          </cell>
          <cell r="F243" t="str">
            <v>D4H</v>
          </cell>
          <cell r="G243" t="str">
            <v>AB02</v>
          </cell>
          <cell r="H243" t="str">
            <v>EFF01</v>
          </cell>
          <cell r="I243">
            <v>650101</v>
          </cell>
          <cell r="J243" t="str">
            <v>FA</v>
          </cell>
          <cell r="K243" t="str">
            <v>Field</v>
          </cell>
          <cell r="L243">
            <v>480056.92</v>
          </cell>
          <cell r="M243">
            <v>240028.46</v>
          </cell>
          <cell r="P243">
            <v>0</v>
          </cell>
        </row>
        <row r="244">
          <cell r="A244" t="str">
            <v>EF0243</v>
          </cell>
          <cell r="B244" t="str">
            <v>Stopped</v>
          </cell>
          <cell r="C244" t="str">
            <v xml:space="preserve">Fatima ZAKARIA HASSAN </v>
          </cell>
          <cell r="D244" t="str">
            <v>Cook</v>
          </cell>
          <cell r="E244" t="str">
            <v>A1</v>
          </cell>
          <cell r="F244" t="str">
            <v>D4H</v>
          </cell>
          <cell r="G244" t="str">
            <v>AB00</v>
          </cell>
          <cell r="H244" t="str">
            <v>EFC01</v>
          </cell>
          <cell r="I244">
            <v>650100</v>
          </cell>
          <cell r="J244" t="str">
            <v>LOG</v>
          </cell>
          <cell r="K244" t="str">
            <v>Field</v>
          </cell>
          <cell r="L244">
            <v>405204.07460792002</v>
          </cell>
          <cell r="M244">
            <v>202602.03730396001</v>
          </cell>
          <cell r="P244">
            <v>0</v>
          </cell>
        </row>
        <row r="245">
          <cell r="A245" t="str">
            <v>EF0244</v>
          </cell>
          <cell r="B245" t="str">
            <v>Stopped</v>
          </cell>
          <cell r="C245" t="str">
            <v xml:space="preserve">Asha IBRAHIM MOHAMED  </v>
          </cell>
          <cell r="D245" t="str">
            <v>Cleaner</v>
          </cell>
          <cell r="E245" t="str">
            <v>A1</v>
          </cell>
          <cell r="F245" t="str">
            <v>D4H</v>
          </cell>
          <cell r="G245" t="str">
            <v>AB00</v>
          </cell>
          <cell r="H245" t="str">
            <v>EFC01</v>
          </cell>
          <cell r="I245">
            <v>650100</v>
          </cell>
          <cell r="J245" t="str">
            <v>LOG</v>
          </cell>
          <cell r="K245" t="str">
            <v>Field</v>
          </cell>
          <cell r="L245">
            <v>405204.07460792002</v>
          </cell>
          <cell r="M245">
            <v>202602.03730396001</v>
          </cell>
          <cell r="P245">
            <v>0</v>
          </cell>
        </row>
        <row r="246">
          <cell r="A246" t="str">
            <v>EF0245</v>
          </cell>
          <cell r="B246" t="str">
            <v>Stopped</v>
          </cell>
          <cell r="C246" t="str">
            <v xml:space="preserve">Ali ABGOUP ABDEL </v>
          </cell>
          <cell r="D246" t="str">
            <v>Watchman</v>
          </cell>
          <cell r="E246" t="str">
            <v>A1</v>
          </cell>
          <cell r="F246" t="str">
            <v>D4H</v>
          </cell>
          <cell r="G246" t="str">
            <v>AB00</v>
          </cell>
          <cell r="H246" t="str">
            <v>EFC01</v>
          </cell>
          <cell r="I246">
            <v>650100</v>
          </cell>
          <cell r="J246" t="str">
            <v>LOG</v>
          </cell>
          <cell r="K246" t="str">
            <v>Field</v>
          </cell>
          <cell r="L246">
            <v>405204.07460792002</v>
          </cell>
          <cell r="M246">
            <v>202602.03730396001</v>
          </cell>
          <cell r="P246">
            <v>0</v>
          </cell>
        </row>
        <row r="247">
          <cell r="A247" t="str">
            <v>EF0246</v>
          </cell>
          <cell r="B247" t="str">
            <v>Stopped</v>
          </cell>
          <cell r="C247" t="str">
            <v xml:space="preserve">Abud ALTOM ALI  </v>
          </cell>
          <cell r="D247" t="str">
            <v>Watchman</v>
          </cell>
          <cell r="E247" t="str">
            <v>A1</v>
          </cell>
          <cell r="F247" t="str">
            <v>D4H</v>
          </cell>
          <cell r="G247" t="str">
            <v>AB00</v>
          </cell>
          <cell r="H247" t="str">
            <v>EFC01</v>
          </cell>
          <cell r="I247">
            <v>650100</v>
          </cell>
          <cell r="J247" t="str">
            <v>LOG</v>
          </cell>
          <cell r="K247" t="str">
            <v>Field</v>
          </cell>
          <cell r="L247">
            <v>405204.07460792002</v>
          </cell>
          <cell r="M247">
            <v>202602.03730396001</v>
          </cell>
          <cell r="P247">
            <v>0</v>
          </cell>
        </row>
        <row r="248">
          <cell r="A248" t="str">
            <v>EF0247</v>
          </cell>
          <cell r="B248" t="str">
            <v>Stopped</v>
          </cell>
          <cell r="C248" t="str">
            <v xml:space="preserve">Mohamed OSMAN ADAM  </v>
          </cell>
          <cell r="D248" t="str">
            <v>Watchman</v>
          </cell>
          <cell r="E248" t="str">
            <v>A1</v>
          </cell>
          <cell r="F248" t="str">
            <v>D4H</v>
          </cell>
          <cell r="G248" t="str">
            <v>AB00</v>
          </cell>
          <cell r="H248" t="str">
            <v>EFC01</v>
          </cell>
          <cell r="I248">
            <v>650100</v>
          </cell>
          <cell r="J248" t="str">
            <v>LOG</v>
          </cell>
          <cell r="K248" t="str">
            <v>Field</v>
          </cell>
          <cell r="L248">
            <v>405204.07460792002</v>
          </cell>
          <cell r="M248">
            <v>202602.03730396001</v>
          </cell>
          <cell r="P248">
            <v>0</v>
          </cell>
        </row>
        <row r="249">
          <cell r="A249" t="str">
            <v>EF0248</v>
          </cell>
          <cell r="B249" t="str">
            <v>Stopped</v>
          </cell>
          <cell r="C249" t="str">
            <v xml:space="preserve">Abdalla ABDULJABER MOHAMED  </v>
          </cell>
          <cell r="D249" t="str">
            <v>Mechanic</v>
          </cell>
          <cell r="E249" t="str">
            <v>D</v>
          </cell>
          <cell r="F249" t="str">
            <v>F5L</v>
          </cell>
          <cell r="G249" t="str">
            <v>AB01</v>
          </cell>
          <cell r="H249" t="str">
            <v>EFH01</v>
          </cell>
          <cell r="I249">
            <v>650101</v>
          </cell>
          <cell r="J249" t="str">
            <v>WS</v>
          </cell>
          <cell r="K249" t="str">
            <v>Field</v>
          </cell>
          <cell r="L249">
            <v>706535.77600000007</v>
          </cell>
          <cell r="M249">
            <v>353267.88800000004</v>
          </cell>
          <cell r="P249">
            <v>0</v>
          </cell>
        </row>
        <row r="250">
          <cell r="A250" t="str">
            <v>EF0249</v>
          </cell>
          <cell r="B250" t="str">
            <v>Stopped</v>
          </cell>
          <cell r="C250" t="str">
            <v xml:space="preserve">Mubark  ABDULTIF ALSANOSY  </v>
          </cell>
          <cell r="D250" t="str">
            <v xml:space="preserve">Driller Technican </v>
          </cell>
          <cell r="E250" t="str">
            <v>D</v>
          </cell>
          <cell r="F250" t="str">
            <v>F5L</v>
          </cell>
          <cell r="G250" t="str">
            <v>AB01</v>
          </cell>
          <cell r="H250" t="str">
            <v>EFH01</v>
          </cell>
          <cell r="I250">
            <v>650101</v>
          </cell>
          <cell r="J250" t="str">
            <v>WS</v>
          </cell>
          <cell r="K250" t="str">
            <v>Field</v>
          </cell>
          <cell r="L250">
            <v>706535.77600000007</v>
          </cell>
          <cell r="M250">
            <v>353267.88800000004</v>
          </cell>
          <cell r="P250">
            <v>0</v>
          </cell>
        </row>
        <row r="251">
          <cell r="A251" t="str">
            <v>EF0250</v>
          </cell>
          <cell r="B251" t="str">
            <v>Stopped</v>
          </cell>
          <cell r="C251" t="str">
            <v xml:space="preserve">Mohamed ABEID ADAM  </v>
          </cell>
          <cell r="D251" t="str">
            <v>Drilling Supervisor</v>
          </cell>
          <cell r="E251" t="str">
            <v>E</v>
          </cell>
          <cell r="F251" t="str">
            <v>F5L</v>
          </cell>
          <cell r="G251" t="str">
            <v>AB01</v>
          </cell>
          <cell r="H251" t="str">
            <v>EFH01</v>
          </cell>
          <cell r="I251">
            <v>650101</v>
          </cell>
          <cell r="J251" t="str">
            <v>WS</v>
          </cell>
          <cell r="K251" t="str">
            <v>Field</v>
          </cell>
          <cell r="L251">
            <v>848286.0736</v>
          </cell>
          <cell r="M251">
            <v>424143.0368</v>
          </cell>
          <cell r="P251">
            <v>0</v>
          </cell>
        </row>
        <row r="252">
          <cell r="A252" t="str">
            <v>EF0256</v>
          </cell>
          <cell r="B252" t="str">
            <v>Active</v>
          </cell>
          <cell r="C252" t="str">
            <v xml:space="preserve">Bahja ABDALLA BASHEIR  </v>
          </cell>
          <cell r="D252" t="str">
            <v xml:space="preserve">Cleaner </v>
          </cell>
          <cell r="E252" t="str">
            <v>A</v>
          </cell>
          <cell r="F252" t="str">
            <v>F1K</v>
          </cell>
          <cell r="G252" t="str">
            <v>CA03</v>
          </cell>
          <cell r="H252" t="str">
            <v>EFC01</v>
          </cell>
          <cell r="I252">
            <v>650100</v>
          </cell>
          <cell r="J252" t="str">
            <v>ADMIN</v>
          </cell>
          <cell r="K252" t="str">
            <v>Office</v>
          </cell>
          <cell r="L252">
            <v>396786.07494000002</v>
          </cell>
          <cell r="M252">
            <v>198393.03747000001</v>
          </cell>
          <cell r="P252">
            <v>0</v>
          </cell>
        </row>
        <row r="253">
          <cell r="A253" t="str">
            <v>EF0252</v>
          </cell>
          <cell r="B253" t="str">
            <v>Stopped</v>
          </cell>
          <cell r="C253" t="str">
            <v xml:space="preserve">Bababker ABDALLA ADAM  </v>
          </cell>
          <cell r="D253" t="str">
            <v xml:space="preserve">Driller Technican </v>
          </cell>
          <cell r="E253" t="str">
            <v>D</v>
          </cell>
          <cell r="F253">
            <v>0</v>
          </cell>
          <cell r="G253" t="str">
            <v>CA12</v>
          </cell>
          <cell r="H253" t="str">
            <v>EFH01</v>
          </cell>
          <cell r="I253">
            <v>650101</v>
          </cell>
          <cell r="J253" t="str">
            <v>WS</v>
          </cell>
          <cell r="K253" t="str">
            <v>Field</v>
          </cell>
          <cell r="L253">
            <v>706535.77600000007</v>
          </cell>
          <cell r="M253">
            <v>353267.88800000004</v>
          </cell>
          <cell r="P253">
            <v>0</v>
          </cell>
        </row>
        <row r="254">
          <cell r="A254" t="str">
            <v>EF0253</v>
          </cell>
          <cell r="B254" t="str">
            <v>Stopped</v>
          </cell>
          <cell r="C254" t="str">
            <v xml:space="preserve">Bashair Omer R ALI  </v>
          </cell>
          <cell r="D254" t="str">
            <v xml:space="preserve">Master Driller </v>
          </cell>
          <cell r="E254" t="str">
            <v>E</v>
          </cell>
          <cell r="F254">
            <v>0</v>
          </cell>
          <cell r="G254" t="str">
            <v>CA12</v>
          </cell>
          <cell r="H254" t="str">
            <v>EFH01</v>
          </cell>
          <cell r="I254">
            <v>650101</v>
          </cell>
          <cell r="J254" t="str">
            <v>WS</v>
          </cell>
          <cell r="K254" t="str">
            <v>Field</v>
          </cell>
          <cell r="L254">
            <v>848286.0736</v>
          </cell>
          <cell r="M254">
            <v>424143.0368</v>
          </cell>
          <cell r="P254">
            <v>0</v>
          </cell>
        </row>
        <row r="255">
          <cell r="A255" t="str">
            <v>EF0254</v>
          </cell>
          <cell r="B255" t="str">
            <v>Stopped</v>
          </cell>
          <cell r="C255" t="str">
            <v xml:space="preserve">Al bnan ALI TAG ALASFIA  </v>
          </cell>
          <cell r="D255" t="str">
            <v xml:space="preserve">Social Approach </v>
          </cell>
          <cell r="E255" t="str">
            <v>E</v>
          </cell>
          <cell r="F255">
            <v>0</v>
          </cell>
          <cell r="G255" t="str">
            <v>CA05</v>
          </cell>
          <cell r="H255" t="str">
            <v>EFH01</v>
          </cell>
          <cell r="I255">
            <v>650101</v>
          </cell>
          <cell r="J255" t="str">
            <v>WS</v>
          </cell>
          <cell r="K255" t="str">
            <v>Field</v>
          </cell>
          <cell r="L255">
            <v>848286.0736</v>
          </cell>
          <cell r="M255">
            <v>424143.0368</v>
          </cell>
          <cell r="P255">
            <v>0</v>
          </cell>
        </row>
        <row r="256">
          <cell r="A256" t="str">
            <v>EF0255</v>
          </cell>
          <cell r="B256" t="str">
            <v>Stopped</v>
          </cell>
          <cell r="C256" t="str">
            <v xml:space="preserve">Khadija ADAM MOHAMED  </v>
          </cell>
          <cell r="D256" t="str">
            <v xml:space="preserve">Cleaner </v>
          </cell>
          <cell r="E256" t="str">
            <v>A</v>
          </cell>
          <cell r="F256" t="str">
            <v>Z1L</v>
          </cell>
          <cell r="G256" t="str">
            <v>6500O</v>
          </cell>
          <cell r="H256" t="str">
            <v>EFC01</v>
          </cell>
          <cell r="I256">
            <v>650014</v>
          </cell>
          <cell r="J256" t="str">
            <v>ADMIN</v>
          </cell>
          <cell r="K256" t="str">
            <v>Guest house</v>
          </cell>
          <cell r="L256">
            <v>396786.07494000002</v>
          </cell>
          <cell r="M256">
            <v>198393.03747000001</v>
          </cell>
          <cell r="P256">
            <v>0</v>
          </cell>
        </row>
        <row r="257">
          <cell r="A257" t="str">
            <v>EF0261</v>
          </cell>
          <cell r="B257" t="str">
            <v>Active</v>
          </cell>
          <cell r="C257" t="str">
            <v xml:space="preserve">Abdelkader YagouP </v>
          </cell>
          <cell r="D257" t="str">
            <v>Local Food Aid Monitor</v>
          </cell>
          <cell r="E257" t="str">
            <v>B11</v>
          </cell>
          <cell r="F257" t="str">
            <v>D4H</v>
          </cell>
          <cell r="G257" t="str">
            <v>AB02</v>
          </cell>
          <cell r="H257" t="str">
            <v>EFF01</v>
          </cell>
          <cell r="I257">
            <v>650101</v>
          </cell>
          <cell r="J257" t="str">
            <v>FA</v>
          </cell>
          <cell r="K257" t="str">
            <v>Field</v>
          </cell>
          <cell r="L257">
            <v>493647.86945129267</v>
          </cell>
          <cell r="M257">
            <v>246823.93472564634</v>
          </cell>
          <cell r="P257">
            <v>0</v>
          </cell>
        </row>
        <row r="258">
          <cell r="A258" t="str">
            <v>EF0257</v>
          </cell>
          <cell r="B258" t="str">
            <v>Stopped</v>
          </cell>
          <cell r="C258" t="str">
            <v xml:space="preserve">Bilal ELNOUR ELHAJ  </v>
          </cell>
          <cell r="D258" t="str">
            <v>Watchman</v>
          </cell>
          <cell r="E258" t="str">
            <v>A</v>
          </cell>
          <cell r="F258">
            <v>0</v>
          </cell>
          <cell r="G258" t="str">
            <v>6500O</v>
          </cell>
          <cell r="H258" t="str">
            <v>EFC01</v>
          </cell>
          <cell r="I258">
            <v>650014</v>
          </cell>
          <cell r="J258" t="str">
            <v>LOG</v>
          </cell>
          <cell r="K258" t="str">
            <v>Guest House</v>
          </cell>
          <cell r="L258">
            <v>396786.07494000002</v>
          </cell>
          <cell r="M258">
            <v>198393.03747000001</v>
          </cell>
          <cell r="P258">
            <v>0</v>
          </cell>
        </row>
        <row r="259">
          <cell r="A259" t="str">
            <v>EF0258</v>
          </cell>
          <cell r="B259" t="str">
            <v>Stopped</v>
          </cell>
          <cell r="C259" t="str">
            <v xml:space="preserve">Yanis BESHIR MAHMOUD </v>
          </cell>
          <cell r="D259" t="str">
            <v>Local Food Aid Monitor</v>
          </cell>
          <cell r="E259" t="str">
            <v>B</v>
          </cell>
          <cell r="F259">
            <v>0</v>
          </cell>
          <cell r="G259" t="str">
            <v>AB02</v>
          </cell>
          <cell r="H259" t="str">
            <v>EFF01</v>
          </cell>
          <cell r="I259">
            <v>650101</v>
          </cell>
          <cell r="J259" t="str">
            <v>FA</v>
          </cell>
          <cell r="K259" t="str">
            <v>Field</v>
          </cell>
          <cell r="L259">
            <v>470286.45574</v>
          </cell>
          <cell r="M259">
            <v>235143.22787</v>
          </cell>
          <cell r="P259">
            <v>0</v>
          </cell>
        </row>
        <row r="260">
          <cell r="A260" t="str">
            <v>EF0259</v>
          </cell>
          <cell r="B260" t="str">
            <v>Stopped</v>
          </cell>
          <cell r="C260" t="str">
            <v xml:space="preserve">Al Nur ABDELRAHMAN SHERIF </v>
          </cell>
          <cell r="D260" t="str">
            <v>Local Food Aid Monitor</v>
          </cell>
          <cell r="E260" t="str">
            <v>B</v>
          </cell>
          <cell r="F260">
            <v>0</v>
          </cell>
          <cell r="G260" t="str">
            <v>AB02</v>
          </cell>
          <cell r="H260" t="str">
            <v>EFF01</v>
          </cell>
          <cell r="I260">
            <v>650101</v>
          </cell>
          <cell r="J260" t="str">
            <v>FA</v>
          </cell>
          <cell r="K260" t="str">
            <v>Field</v>
          </cell>
          <cell r="L260">
            <v>470286.45574</v>
          </cell>
          <cell r="M260">
            <v>235143.22787</v>
          </cell>
          <cell r="P260">
            <v>0</v>
          </cell>
        </row>
        <row r="261">
          <cell r="A261" t="str">
            <v>EF0260</v>
          </cell>
          <cell r="B261" t="str">
            <v>Stopped</v>
          </cell>
          <cell r="C261" t="str">
            <v xml:space="preserve">Abdelaziz MOHAMED AHMED </v>
          </cell>
          <cell r="D261" t="str">
            <v>Local Food Aid Monitor</v>
          </cell>
          <cell r="E261" t="str">
            <v>B</v>
          </cell>
          <cell r="F261">
            <v>0</v>
          </cell>
          <cell r="G261" t="str">
            <v>AB02</v>
          </cell>
          <cell r="H261" t="str">
            <v>EFF01</v>
          </cell>
          <cell r="I261">
            <v>650101</v>
          </cell>
          <cell r="J261" t="str">
            <v>FA</v>
          </cell>
          <cell r="K261" t="str">
            <v>Field</v>
          </cell>
          <cell r="L261">
            <v>470286.45574</v>
          </cell>
          <cell r="M261">
            <v>235143.22787</v>
          </cell>
          <cell r="P261">
            <v>0</v>
          </cell>
        </row>
        <row r="262">
          <cell r="A262" t="str">
            <v>EF0262</v>
          </cell>
          <cell r="B262" t="str">
            <v>Stopped</v>
          </cell>
          <cell r="C262" t="str">
            <v xml:space="preserve">Faisal IBRAHIM ABDULAZIZ </v>
          </cell>
          <cell r="D262" t="str">
            <v>Watsan Tecnician</v>
          </cell>
          <cell r="E262" t="str">
            <v>C</v>
          </cell>
          <cell r="F262" t="str">
            <v>F5L</v>
          </cell>
          <cell r="G262" t="str">
            <v>AB01</v>
          </cell>
          <cell r="H262" t="str">
            <v>EFH01</v>
          </cell>
          <cell r="I262">
            <v>650101</v>
          </cell>
          <cell r="J262" t="str">
            <v>WS</v>
          </cell>
          <cell r="K262" t="str">
            <v>Field</v>
          </cell>
          <cell r="L262">
            <v>580536.02859999996</v>
          </cell>
          <cell r="M262">
            <v>290268.01429999998</v>
          </cell>
          <cell r="P262">
            <v>0</v>
          </cell>
        </row>
        <row r="263">
          <cell r="A263" t="str">
            <v>EF0263</v>
          </cell>
          <cell r="B263" t="str">
            <v>Active</v>
          </cell>
          <cell r="C263" t="str">
            <v xml:space="preserve">Faisal MOHAMED EISSA </v>
          </cell>
          <cell r="D263" t="str">
            <v>Food security survey</v>
          </cell>
          <cell r="E263" t="str">
            <v>C11</v>
          </cell>
          <cell r="F263" t="str">
            <v>F1K</v>
          </cell>
          <cell r="G263" t="str">
            <v>CA01</v>
          </cell>
          <cell r="H263" t="str">
            <v>EFF01</v>
          </cell>
          <cell r="I263">
            <v>650101</v>
          </cell>
          <cell r="J263" t="str">
            <v>FS</v>
          </cell>
          <cell r="K263" t="str">
            <v>Field</v>
          </cell>
          <cell r="L263">
            <v>609410.55717187456</v>
          </cell>
          <cell r="M263">
            <v>304705.27858593728</v>
          </cell>
          <cell r="P263">
            <v>0</v>
          </cell>
        </row>
        <row r="264">
          <cell r="A264" t="str">
            <v>EF0267</v>
          </cell>
          <cell r="B264" t="str">
            <v>Active</v>
          </cell>
          <cell r="C264" t="str">
            <v xml:space="preserve">Modather Mohamed Abdalla </v>
          </cell>
          <cell r="D264" t="str">
            <v>Mechanic Assistan</v>
          </cell>
          <cell r="E264" t="str">
            <v>C1</v>
          </cell>
          <cell r="F264" t="str">
            <v>F1K</v>
          </cell>
          <cell r="G264" t="str">
            <v>CA03</v>
          </cell>
          <cell r="H264" t="str">
            <v>EFC01</v>
          </cell>
          <cell r="I264">
            <v>650100</v>
          </cell>
          <cell r="J264" t="str">
            <v>LOG</v>
          </cell>
          <cell r="K264" t="str">
            <v>Office</v>
          </cell>
          <cell r="L264">
            <v>592335.26867873606</v>
          </cell>
          <cell r="M264">
            <v>296167.63433936803</v>
          </cell>
          <cell r="N264">
            <v>250000</v>
          </cell>
          <cell r="P264">
            <v>0</v>
          </cell>
        </row>
        <row r="265">
          <cell r="A265" t="str">
            <v>EF0264</v>
          </cell>
          <cell r="B265" t="str">
            <v>Stopped</v>
          </cell>
          <cell r="C265" t="str">
            <v xml:space="preserve">KhaterAdam Jally </v>
          </cell>
          <cell r="D265" t="str">
            <v>Local Food Aid Monitor</v>
          </cell>
          <cell r="E265" t="str">
            <v>B</v>
          </cell>
          <cell r="F265">
            <v>0</v>
          </cell>
          <cell r="G265" t="str">
            <v>AB02</v>
          </cell>
          <cell r="H265" t="str">
            <v>EFF01</v>
          </cell>
          <cell r="I265">
            <v>650101</v>
          </cell>
          <cell r="J265" t="str">
            <v>FA</v>
          </cell>
          <cell r="K265" t="str">
            <v>Field</v>
          </cell>
          <cell r="L265">
            <v>470286.45574</v>
          </cell>
          <cell r="M265">
            <v>235143.22787</v>
          </cell>
          <cell r="P265">
            <v>0</v>
          </cell>
        </row>
        <row r="266">
          <cell r="A266" t="str">
            <v>EF0265</v>
          </cell>
          <cell r="B266" t="str">
            <v>Stopped</v>
          </cell>
          <cell r="C266" t="str">
            <v xml:space="preserve">Abdelgassim Mahmoud Abdallah </v>
          </cell>
          <cell r="D266" t="str">
            <v>Watchman</v>
          </cell>
          <cell r="E266" t="str">
            <v>A</v>
          </cell>
          <cell r="F266" t="str">
            <v>D4H</v>
          </cell>
          <cell r="G266" t="str">
            <v>AB00</v>
          </cell>
          <cell r="H266" t="str">
            <v>EFC01</v>
          </cell>
          <cell r="I266">
            <v>650100</v>
          </cell>
          <cell r="J266" t="str">
            <v>LOG</v>
          </cell>
          <cell r="K266" t="str">
            <v>Field</v>
          </cell>
          <cell r="L266">
            <v>396786.07494000002</v>
          </cell>
          <cell r="M266">
            <v>198393.03747000001</v>
          </cell>
          <cell r="P266">
            <v>0</v>
          </cell>
        </row>
        <row r="267">
          <cell r="A267" t="str">
            <v>EF0270</v>
          </cell>
          <cell r="B267" t="str">
            <v>Active</v>
          </cell>
          <cell r="C267" t="str">
            <v xml:space="preserve">Ahmed Suleiman Ahmed </v>
          </cell>
          <cell r="D267" t="str">
            <v>Watchman</v>
          </cell>
          <cell r="E267" t="str">
            <v>A11</v>
          </cell>
          <cell r="F267" t="str">
            <v>Z1L</v>
          </cell>
          <cell r="G267" t="str">
            <v>6500O</v>
          </cell>
          <cell r="H267" t="str">
            <v>EFC01</v>
          </cell>
          <cell r="I267">
            <v>650014</v>
          </cell>
          <cell r="J267" t="str">
            <v>LOG</v>
          </cell>
          <cell r="K267" t="str">
            <v>Guest House</v>
          </cell>
          <cell r="L267">
            <v>416473.55445912096</v>
          </cell>
          <cell r="M267">
            <v>208236.77722956048</v>
          </cell>
          <cell r="N267">
            <v>200000</v>
          </cell>
          <cell r="P267">
            <v>0</v>
          </cell>
        </row>
        <row r="268">
          <cell r="A268" t="str">
            <v>EF0271</v>
          </cell>
          <cell r="B268" t="str">
            <v>Active</v>
          </cell>
          <cell r="C268" t="str">
            <v xml:space="preserve">Babiker Ibrahim Mohamed </v>
          </cell>
          <cell r="D268" t="str">
            <v>Watchman</v>
          </cell>
          <cell r="E268" t="str">
            <v>A11</v>
          </cell>
          <cell r="F268" t="str">
            <v>Z1L</v>
          </cell>
          <cell r="G268" t="str">
            <v>6500O</v>
          </cell>
          <cell r="H268" t="str">
            <v>EFC01</v>
          </cell>
          <cell r="I268">
            <v>650014</v>
          </cell>
          <cell r="J268" t="str">
            <v>LOG</v>
          </cell>
          <cell r="K268" t="str">
            <v>Guest House</v>
          </cell>
          <cell r="L268">
            <v>416473.55445912096</v>
          </cell>
          <cell r="M268">
            <v>208236.77722956048</v>
          </cell>
          <cell r="N268">
            <v>200000</v>
          </cell>
          <cell r="P268">
            <v>0</v>
          </cell>
        </row>
        <row r="269">
          <cell r="A269" t="str">
            <v>EF0268</v>
          </cell>
          <cell r="B269" t="str">
            <v>Stopped</v>
          </cell>
          <cell r="C269" t="str">
            <v xml:space="preserve">Adam Abdulkarim Abdulshafi </v>
          </cell>
          <cell r="D269" t="str">
            <v>Watchman</v>
          </cell>
          <cell r="E269" t="str">
            <v>A</v>
          </cell>
          <cell r="F269">
            <v>0</v>
          </cell>
          <cell r="G269" t="str">
            <v>CA32</v>
          </cell>
          <cell r="H269" t="str">
            <v>EFN01</v>
          </cell>
          <cell r="I269">
            <v>650101</v>
          </cell>
          <cell r="J269" t="str">
            <v>NUT</v>
          </cell>
          <cell r="K269" t="str">
            <v>SFC</v>
          </cell>
          <cell r="L269">
            <v>396786.07494000002</v>
          </cell>
          <cell r="M269">
            <v>198393.03747000001</v>
          </cell>
          <cell r="P269">
            <v>0</v>
          </cell>
        </row>
        <row r="270">
          <cell r="A270" t="str">
            <v>EF0269</v>
          </cell>
          <cell r="B270" t="str">
            <v>Stopped</v>
          </cell>
          <cell r="C270" t="str">
            <v xml:space="preserve">Adam Mohamed Yahya </v>
          </cell>
          <cell r="D270" t="str">
            <v>Watchman</v>
          </cell>
          <cell r="E270" t="str">
            <v>A</v>
          </cell>
          <cell r="F270">
            <v>0</v>
          </cell>
          <cell r="G270" t="str">
            <v>CA32</v>
          </cell>
          <cell r="H270" t="str">
            <v>EFN01</v>
          </cell>
          <cell r="I270">
            <v>650101</v>
          </cell>
          <cell r="J270" t="str">
            <v>NUT</v>
          </cell>
          <cell r="K270" t="str">
            <v>SFC</v>
          </cell>
          <cell r="L270">
            <v>396786.07494000002</v>
          </cell>
          <cell r="M270">
            <v>198393.03747000001</v>
          </cell>
          <cell r="P270">
            <v>0</v>
          </cell>
        </row>
        <row r="271">
          <cell r="A271" t="str">
            <v>EF0251</v>
          </cell>
          <cell r="B271" t="str">
            <v>Stopped</v>
          </cell>
          <cell r="C271" t="str">
            <v xml:space="preserve">Osam  MOHMED MANSOUR  </v>
          </cell>
          <cell r="D271" t="str">
            <v xml:space="preserve">TECH Supervisor </v>
          </cell>
          <cell r="E271" t="str">
            <v>E</v>
          </cell>
          <cell r="F271">
            <v>0</v>
          </cell>
          <cell r="G271" t="str">
            <v>CA12</v>
          </cell>
          <cell r="H271" t="str">
            <v>EFH01</v>
          </cell>
          <cell r="I271">
            <v>650101</v>
          </cell>
          <cell r="J271" t="str">
            <v>WS</v>
          </cell>
          <cell r="K271" t="str">
            <v>Field</v>
          </cell>
          <cell r="L271">
            <v>848286.0736</v>
          </cell>
          <cell r="M271">
            <v>424143.0368</v>
          </cell>
          <cell r="P271">
            <v>0</v>
          </cell>
        </row>
        <row r="272">
          <cell r="A272" t="str">
            <v>EF0266</v>
          </cell>
          <cell r="B272" t="str">
            <v>Stopped</v>
          </cell>
          <cell r="C272" t="str">
            <v xml:space="preserve">Yousif Adam Zakaria </v>
          </cell>
          <cell r="D272" t="str">
            <v>Driver</v>
          </cell>
          <cell r="E272" t="str">
            <v>C</v>
          </cell>
          <cell r="F272">
            <v>0</v>
          </cell>
          <cell r="G272" t="str">
            <v>CA52</v>
          </cell>
          <cell r="H272" t="str">
            <v>EFC01</v>
          </cell>
          <cell r="I272">
            <v>650100</v>
          </cell>
          <cell r="J272" t="str">
            <v>LOG</v>
          </cell>
          <cell r="K272" t="str">
            <v>Office</v>
          </cell>
          <cell r="L272">
            <v>580536.02859999996</v>
          </cell>
          <cell r="M272">
            <v>290268.01429999998</v>
          </cell>
          <cell r="P272">
            <v>0</v>
          </cell>
        </row>
        <row r="273">
          <cell r="A273" t="str">
            <v>EF0272</v>
          </cell>
          <cell r="B273" t="str">
            <v>Active</v>
          </cell>
          <cell r="C273" t="str">
            <v xml:space="preserve">Mohamed Ahmed Dawalbeit </v>
          </cell>
          <cell r="D273" t="str">
            <v>Watchman</v>
          </cell>
          <cell r="E273" t="str">
            <v>A11</v>
          </cell>
          <cell r="F273" t="str">
            <v>F1K</v>
          </cell>
          <cell r="G273" t="str">
            <v>CA03</v>
          </cell>
          <cell r="H273" t="str">
            <v>EFC01</v>
          </cell>
          <cell r="I273">
            <v>650100</v>
          </cell>
          <cell r="J273" t="str">
            <v>LOG</v>
          </cell>
          <cell r="K273" t="str">
            <v>Office</v>
          </cell>
          <cell r="L273">
            <v>416473.55445912096</v>
          </cell>
          <cell r="M273">
            <v>208236.77722956048</v>
          </cell>
          <cell r="P273">
            <v>0</v>
          </cell>
        </row>
        <row r="274">
          <cell r="A274" t="str">
            <v>EF0273</v>
          </cell>
          <cell r="B274" t="str">
            <v>Stopped</v>
          </cell>
          <cell r="C274" t="str">
            <v xml:space="preserve">Alameldeen Ahmed Yousif Adam </v>
          </cell>
          <cell r="D274" t="str">
            <v>Geophisical operator</v>
          </cell>
          <cell r="E274" t="str">
            <v>C</v>
          </cell>
          <cell r="F274">
            <v>0</v>
          </cell>
          <cell r="G274" t="str">
            <v>CA12</v>
          </cell>
          <cell r="H274" t="str">
            <v>EFH01</v>
          </cell>
          <cell r="I274">
            <v>650101</v>
          </cell>
          <cell r="J274" t="str">
            <v>WS</v>
          </cell>
          <cell r="K274" t="str">
            <v>Field</v>
          </cell>
          <cell r="L274">
            <v>580536.02859999996</v>
          </cell>
          <cell r="M274">
            <v>290268.01429999998</v>
          </cell>
          <cell r="P274">
            <v>0</v>
          </cell>
        </row>
        <row r="275">
          <cell r="A275" t="str">
            <v>EF0274</v>
          </cell>
          <cell r="B275" t="str">
            <v>Stopped</v>
          </cell>
          <cell r="C275" t="str">
            <v xml:space="preserve">Hamid Mussa Suleiman </v>
          </cell>
          <cell r="D275" t="str">
            <v>Geophisical operator</v>
          </cell>
          <cell r="E275" t="str">
            <v>C</v>
          </cell>
          <cell r="F275">
            <v>0</v>
          </cell>
          <cell r="G275" t="str">
            <v>CA12</v>
          </cell>
          <cell r="H275" t="str">
            <v>EFH01</v>
          </cell>
          <cell r="I275">
            <v>650101</v>
          </cell>
          <cell r="J275" t="str">
            <v>WS</v>
          </cell>
          <cell r="K275" t="str">
            <v>Field</v>
          </cell>
          <cell r="L275">
            <v>580536.02859999996</v>
          </cell>
          <cell r="M275">
            <v>290268.01429999998</v>
          </cell>
          <cell r="P275">
            <v>0</v>
          </cell>
        </row>
        <row r="276">
          <cell r="A276" t="str">
            <v>EF0275</v>
          </cell>
          <cell r="B276" t="str">
            <v>Stopped</v>
          </cell>
          <cell r="C276" t="str">
            <v xml:space="preserve">Jaafer Mohamed Ahmed </v>
          </cell>
          <cell r="D276" t="str">
            <v>Geophisical supervisor</v>
          </cell>
          <cell r="E276" t="str">
            <v>E</v>
          </cell>
          <cell r="F276" t="str">
            <v>F5L</v>
          </cell>
          <cell r="G276" t="str">
            <v>AB01</v>
          </cell>
          <cell r="H276" t="str">
            <v>EFH01</v>
          </cell>
          <cell r="I276">
            <v>650101</v>
          </cell>
          <cell r="J276" t="str">
            <v>WS</v>
          </cell>
          <cell r="K276" t="str">
            <v>Field</v>
          </cell>
          <cell r="L276">
            <v>848286.0736</v>
          </cell>
          <cell r="M276">
            <v>424143.0368</v>
          </cell>
          <cell r="P276">
            <v>0</v>
          </cell>
        </row>
        <row r="277">
          <cell r="A277" t="str">
            <v>EF0276</v>
          </cell>
          <cell r="B277" t="str">
            <v>Stopped</v>
          </cell>
          <cell r="C277" t="str">
            <v xml:space="preserve">Ossam eldien Abdalla Ismail </v>
          </cell>
          <cell r="D277" t="str">
            <v>Drilling assistant</v>
          </cell>
          <cell r="E277" t="str">
            <v>D</v>
          </cell>
          <cell r="F277" t="str">
            <v>F5L</v>
          </cell>
          <cell r="G277" t="str">
            <v>AB01</v>
          </cell>
          <cell r="H277" t="str">
            <v>EFH01</v>
          </cell>
          <cell r="I277">
            <v>650101</v>
          </cell>
          <cell r="J277" t="str">
            <v>WS</v>
          </cell>
          <cell r="K277" t="str">
            <v>Field</v>
          </cell>
          <cell r="L277">
            <v>706535.77600000007</v>
          </cell>
          <cell r="M277">
            <v>353267.88800000004</v>
          </cell>
          <cell r="P277">
            <v>0</v>
          </cell>
        </row>
        <row r="278">
          <cell r="A278" t="str">
            <v>EF0277</v>
          </cell>
          <cell r="B278" t="str">
            <v>Stopped</v>
          </cell>
          <cell r="C278" t="str">
            <v xml:space="preserve">Nagat Adam Mohamed </v>
          </cell>
          <cell r="D278" t="str">
            <v xml:space="preserve">Food security monitor </v>
          </cell>
          <cell r="E278" t="str">
            <v>C</v>
          </cell>
          <cell r="F278">
            <v>0</v>
          </cell>
          <cell r="G278" t="str">
            <v>CA42</v>
          </cell>
          <cell r="H278" t="str">
            <v>EFF01</v>
          </cell>
          <cell r="I278">
            <v>650101</v>
          </cell>
          <cell r="J278" t="str">
            <v>FS</v>
          </cell>
          <cell r="K278" t="str">
            <v>Field</v>
          </cell>
          <cell r="L278">
            <v>580536.02859999996</v>
          </cell>
          <cell r="M278">
            <v>290268.01429999998</v>
          </cell>
          <cell r="P278">
            <v>0</v>
          </cell>
        </row>
        <row r="279">
          <cell r="A279" t="str">
            <v>EF0278</v>
          </cell>
          <cell r="B279" t="str">
            <v>Stopped</v>
          </cell>
          <cell r="C279" t="str">
            <v xml:space="preserve">Azarg Dawood Hamid </v>
          </cell>
          <cell r="D279" t="str">
            <v xml:space="preserve">Radio operator </v>
          </cell>
          <cell r="E279" t="str">
            <v>D</v>
          </cell>
          <cell r="F279">
            <v>0</v>
          </cell>
          <cell r="G279" t="str">
            <v>BA30</v>
          </cell>
          <cell r="H279" t="str">
            <v>EFC01</v>
          </cell>
          <cell r="I279">
            <v>650100</v>
          </cell>
          <cell r="J279" t="str">
            <v>LOG</v>
          </cell>
          <cell r="K279" t="str">
            <v>Office</v>
          </cell>
          <cell r="L279">
            <v>706535.77600000007</v>
          </cell>
          <cell r="M279">
            <v>353267.88800000004</v>
          </cell>
          <cell r="P279">
            <v>0</v>
          </cell>
        </row>
        <row r="280">
          <cell r="A280" t="str">
            <v>EF0279</v>
          </cell>
          <cell r="B280" t="str">
            <v>Stopped</v>
          </cell>
          <cell r="C280" t="str">
            <v xml:space="preserve">Anwar Elamin Ahmed </v>
          </cell>
          <cell r="D280" t="str">
            <v xml:space="preserve">Radio operator </v>
          </cell>
          <cell r="E280" t="str">
            <v>D</v>
          </cell>
          <cell r="F280">
            <v>0</v>
          </cell>
          <cell r="G280" t="str">
            <v>CA52</v>
          </cell>
          <cell r="H280" t="str">
            <v>EFC01</v>
          </cell>
          <cell r="I280">
            <v>650100</v>
          </cell>
          <cell r="J280" t="str">
            <v>LOG</v>
          </cell>
          <cell r="K280" t="str">
            <v>Office</v>
          </cell>
          <cell r="L280">
            <v>706535.77600000007</v>
          </cell>
          <cell r="M280">
            <v>353267.88800000004</v>
          </cell>
          <cell r="P280">
            <v>0</v>
          </cell>
        </row>
        <row r="281">
          <cell r="A281" t="str">
            <v>EF0280</v>
          </cell>
          <cell r="B281" t="str">
            <v>Active</v>
          </cell>
          <cell r="C281" t="str">
            <v xml:space="preserve">Aisha Adam Ahmed Mohamed </v>
          </cell>
          <cell r="D281" t="str">
            <v>Cook/Cleaner</v>
          </cell>
          <cell r="E281" t="str">
            <v>B</v>
          </cell>
          <cell r="F281" t="str">
            <v>D4H</v>
          </cell>
          <cell r="G281" t="str">
            <v>AB00</v>
          </cell>
          <cell r="H281" t="str">
            <v>EFC01</v>
          </cell>
          <cell r="I281">
            <v>650100</v>
          </cell>
          <cell r="J281" t="str">
            <v>LOG</v>
          </cell>
          <cell r="K281" t="str">
            <v>Field</v>
          </cell>
          <cell r="L281">
            <v>470286.45574</v>
          </cell>
          <cell r="M281">
            <v>235143.22787</v>
          </cell>
          <cell r="P281">
            <v>0</v>
          </cell>
        </row>
        <row r="282">
          <cell r="A282" t="str">
            <v>EF0281</v>
          </cell>
          <cell r="B282" t="str">
            <v>Active</v>
          </cell>
          <cell r="C282" t="str">
            <v xml:space="preserve">Hamed Mohamed Hamed </v>
          </cell>
          <cell r="D282" t="str">
            <v>LOG/Assistant -Daraslaam</v>
          </cell>
          <cell r="E282" t="str">
            <v>E</v>
          </cell>
          <cell r="F282" t="str">
            <v>F1K</v>
          </cell>
          <cell r="G282" t="str">
            <v>CA03</v>
          </cell>
          <cell r="H282" t="str">
            <v>EFC01</v>
          </cell>
          <cell r="I282">
            <v>650100</v>
          </cell>
          <cell r="J282" t="str">
            <v>LOG</v>
          </cell>
          <cell r="K282" t="str">
            <v>Office</v>
          </cell>
          <cell r="L282">
            <v>848286.0736</v>
          </cell>
          <cell r="M282">
            <v>424143.0368</v>
          </cell>
          <cell r="P282">
            <v>0</v>
          </cell>
        </row>
        <row r="283">
          <cell r="A283" t="str">
            <v>EF0282</v>
          </cell>
          <cell r="B283" t="str">
            <v>Stopped</v>
          </cell>
          <cell r="C283" t="str">
            <v xml:space="preserve">Habadeen Sidig Basher </v>
          </cell>
          <cell r="D283" t="str">
            <v xml:space="preserve">Technical Supervisor </v>
          </cell>
          <cell r="E283" t="str">
            <v>E</v>
          </cell>
          <cell r="F283" t="str">
            <v>F5L</v>
          </cell>
          <cell r="G283" t="str">
            <v>AB01</v>
          </cell>
          <cell r="H283" t="str">
            <v>EFH01</v>
          </cell>
          <cell r="I283">
            <v>650101</v>
          </cell>
          <cell r="J283" t="str">
            <v>WS</v>
          </cell>
          <cell r="K283" t="str">
            <v>Field</v>
          </cell>
          <cell r="L283">
            <v>848286.0736</v>
          </cell>
          <cell r="M283">
            <v>424143.0368</v>
          </cell>
          <cell r="P283">
            <v>0</v>
          </cell>
        </row>
        <row r="284">
          <cell r="A284" t="str">
            <v>EF0283</v>
          </cell>
          <cell r="B284" t="str">
            <v>Stopped</v>
          </cell>
          <cell r="C284" t="str">
            <v xml:space="preserve">Taha Osman Nasor </v>
          </cell>
          <cell r="D284" t="str">
            <v>Drilling Assistant</v>
          </cell>
          <cell r="E284" t="str">
            <v>D</v>
          </cell>
          <cell r="F284">
            <v>0</v>
          </cell>
          <cell r="G284" t="str">
            <v>CA12</v>
          </cell>
          <cell r="H284" t="str">
            <v>EFH01</v>
          </cell>
          <cell r="I284">
            <v>650101</v>
          </cell>
          <cell r="J284" t="str">
            <v>WS</v>
          </cell>
          <cell r="K284" t="str">
            <v>Field</v>
          </cell>
          <cell r="L284">
            <v>706535.77600000007</v>
          </cell>
          <cell r="M284">
            <v>353267.88800000004</v>
          </cell>
          <cell r="P284">
            <v>0</v>
          </cell>
        </row>
        <row r="285">
          <cell r="A285" t="str">
            <v>EF0284</v>
          </cell>
          <cell r="B285" t="str">
            <v>Stopped</v>
          </cell>
          <cell r="C285" t="str">
            <v xml:space="preserve">Elsadig Arja Abdurahman </v>
          </cell>
          <cell r="D285" t="str">
            <v>Drilling Assistant</v>
          </cell>
          <cell r="E285" t="str">
            <v>D</v>
          </cell>
          <cell r="F285">
            <v>0</v>
          </cell>
          <cell r="G285" t="str">
            <v>CA12</v>
          </cell>
          <cell r="H285" t="str">
            <v>EFH01</v>
          </cell>
          <cell r="I285">
            <v>650101</v>
          </cell>
          <cell r="J285" t="str">
            <v>WS</v>
          </cell>
          <cell r="K285" t="str">
            <v>Field</v>
          </cell>
          <cell r="L285">
            <v>706535.77600000007</v>
          </cell>
          <cell r="M285">
            <v>353267.88800000004</v>
          </cell>
          <cell r="P285">
            <v>0</v>
          </cell>
        </row>
        <row r="286">
          <cell r="A286" t="str">
            <v>EF0285</v>
          </cell>
          <cell r="B286" t="str">
            <v>Stopped</v>
          </cell>
          <cell r="C286" t="str">
            <v xml:space="preserve">Hamed Zakaria Basi </v>
          </cell>
          <cell r="D286" t="str">
            <v>Food Aid Monitor</v>
          </cell>
          <cell r="E286" t="str">
            <v>C</v>
          </cell>
          <cell r="F286" t="str">
            <v>D4H</v>
          </cell>
          <cell r="G286" t="str">
            <v>AB02</v>
          </cell>
          <cell r="H286" t="str">
            <v>EFF01</v>
          </cell>
          <cell r="I286">
            <v>650101</v>
          </cell>
          <cell r="J286" t="str">
            <v>FA</v>
          </cell>
          <cell r="K286" t="str">
            <v>Field</v>
          </cell>
          <cell r="L286">
            <v>580536.02859999996</v>
          </cell>
          <cell r="M286">
            <v>290268.01429999998</v>
          </cell>
          <cell r="P286">
            <v>0</v>
          </cell>
        </row>
        <row r="287">
          <cell r="A287" t="str">
            <v>EF0286</v>
          </cell>
          <cell r="B287" t="str">
            <v>Active</v>
          </cell>
          <cell r="C287" t="str">
            <v xml:space="preserve">Mahadia Adam Ibrahim </v>
          </cell>
          <cell r="D287" t="str">
            <v>OTP Team Leader</v>
          </cell>
          <cell r="E287" t="str">
            <v>D</v>
          </cell>
          <cell r="F287" t="str">
            <v>F1K</v>
          </cell>
          <cell r="G287" t="str">
            <v>CA02</v>
          </cell>
          <cell r="H287" t="str">
            <v>EFN01</v>
          </cell>
          <cell r="I287">
            <v>650101</v>
          </cell>
          <cell r="J287" t="str">
            <v>NUT</v>
          </cell>
          <cell r="K287" t="str">
            <v>OTP</v>
          </cell>
          <cell r="L287">
            <v>706535.77600000007</v>
          </cell>
          <cell r="M287">
            <v>353267.88800000004</v>
          </cell>
          <cell r="P287">
            <v>0</v>
          </cell>
        </row>
        <row r="288">
          <cell r="A288" t="str">
            <v>EF0287</v>
          </cell>
          <cell r="B288" t="str">
            <v>Active</v>
          </cell>
          <cell r="C288" t="str">
            <v xml:space="preserve">Eltigani Fadul Mustafa </v>
          </cell>
          <cell r="D288" t="str">
            <v>Accountant</v>
          </cell>
          <cell r="E288" t="str">
            <v>F</v>
          </cell>
          <cell r="F288" t="str">
            <v>F1K</v>
          </cell>
          <cell r="G288" t="str">
            <v>CA03</v>
          </cell>
          <cell r="H288" t="str">
            <v>EFC01</v>
          </cell>
          <cell r="I288">
            <v>650100</v>
          </cell>
          <cell r="J288" t="str">
            <v>ADMIN</v>
          </cell>
          <cell r="K288" t="str">
            <v>Office</v>
          </cell>
          <cell r="L288">
            <v>1025128.70208</v>
          </cell>
          <cell r="M288">
            <v>512564.35103999998</v>
          </cell>
          <cell r="N288">
            <v>100000</v>
          </cell>
          <cell r="P288">
            <v>0</v>
          </cell>
        </row>
        <row r="289">
          <cell r="A289" t="str">
            <v>EF0288</v>
          </cell>
          <cell r="B289" t="str">
            <v>Active</v>
          </cell>
          <cell r="C289" t="str">
            <v xml:space="preserve">Abdelhameed Eltigani Suliman </v>
          </cell>
          <cell r="D289" t="str">
            <v xml:space="preserve">Medical Supervisor </v>
          </cell>
          <cell r="E289" t="str">
            <v>H</v>
          </cell>
          <cell r="F289" t="str">
            <v>F1K</v>
          </cell>
          <cell r="G289" t="str">
            <v>CA02</v>
          </cell>
          <cell r="H289" t="str">
            <v>EFN01</v>
          </cell>
          <cell r="I289">
            <v>650101</v>
          </cell>
          <cell r="J289" t="str">
            <v>NUT</v>
          </cell>
          <cell r="K289" t="str">
            <v>TFC</v>
          </cell>
          <cell r="L289">
            <v>1723960.496</v>
          </cell>
          <cell r="M289">
            <v>861980.24800000002</v>
          </cell>
          <cell r="P289">
            <v>0</v>
          </cell>
        </row>
        <row r="290">
          <cell r="A290" t="str">
            <v>EF0290</v>
          </cell>
          <cell r="B290" t="str">
            <v>Active</v>
          </cell>
          <cell r="C290" t="str">
            <v xml:space="preserve">Mariam Abaker Yahya </v>
          </cell>
          <cell r="D290" t="str">
            <v>Cleaner</v>
          </cell>
          <cell r="E290" t="str">
            <v>A</v>
          </cell>
          <cell r="F290" t="str">
            <v>F1K</v>
          </cell>
          <cell r="G290" t="str">
            <v>CA02</v>
          </cell>
          <cell r="H290" t="str">
            <v>EFN01</v>
          </cell>
          <cell r="I290">
            <v>650101</v>
          </cell>
          <cell r="J290" t="str">
            <v>NUT</v>
          </cell>
          <cell r="K290" t="str">
            <v>TFC</v>
          </cell>
          <cell r="L290">
            <v>396786.07494000002</v>
          </cell>
          <cell r="M290">
            <v>198393.03747000001</v>
          </cell>
          <cell r="P290">
            <v>0</v>
          </cell>
        </row>
        <row r="291">
          <cell r="A291" t="str">
            <v>EF0291</v>
          </cell>
          <cell r="B291" t="str">
            <v>Active</v>
          </cell>
          <cell r="C291" t="str">
            <v xml:space="preserve">Anwar Elamin Ahmed </v>
          </cell>
          <cell r="D291" t="str">
            <v xml:space="preserve">Radio operator </v>
          </cell>
          <cell r="E291" t="str">
            <v>D</v>
          </cell>
          <cell r="F291" t="str">
            <v>F1K</v>
          </cell>
          <cell r="G291" t="str">
            <v>CA03</v>
          </cell>
          <cell r="H291" t="str">
            <v>EFC01</v>
          </cell>
          <cell r="I291">
            <v>650100</v>
          </cell>
          <cell r="J291" t="str">
            <v>LOG</v>
          </cell>
          <cell r="K291" t="str">
            <v>Office</v>
          </cell>
          <cell r="L291">
            <v>706535.77600000007</v>
          </cell>
          <cell r="M291">
            <v>353267.88800000004</v>
          </cell>
          <cell r="P291">
            <v>0</v>
          </cell>
        </row>
        <row r="292">
          <cell r="A292" t="str">
            <v>EF0289</v>
          </cell>
          <cell r="B292" t="str">
            <v>Stopped</v>
          </cell>
          <cell r="C292" t="str">
            <v xml:space="preserve">Hisham Eldeen Abdol Malik Babikir </v>
          </cell>
          <cell r="D292" t="str">
            <v>Driver</v>
          </cell>
          <cell r="E292" t="str">
            <v>C</v>
          </cell>
          <cell r="F292" t="str">
            <v>F1J</v>
          </cell>
          <cell r="G292" t="str">
            <v>CA52</v>
          </cell>
          <cell r="H292" t="str">
            <v>EFC01</v>
          </cell>
          <cell r="I292">
            <v>650100</v>
          </cell>
          <cell r="J292" t="str">
            <v>LOG</v>
          </cell>
          <cell r="K292" t="str">
            <v>Office</v>
          </cell>
          <cell r="L292">
            <v>580536.02859999996</v>
          </cell>
          <cell r="M292">
            <v>290268.01429999998</v>
          </cell>
          <cell r="P292">
            <v>0</v>
          </cell>
        </row>
        <row r="293">
          <cell r="A293" t="str">
            <v>EF0292</v>
          </cell>
          <cell r="B293" t="str">
            <v>Stopped</v>
          </cell>
          <cell r="C293" t="str">
            <v xml:space="preserve">James Gordon Bulli </v>
          </cell>
          <cell r="D293" t="str">
            <v>Logistician Assistant</v>
          </cell>
          <cell r="E293" t="str">
            <v>G</v>
          </cell>
          <cell r="F293" t="str">
            <v>F1K</v>
          </cell>
          <cell r="G293" t="str">
            <v>CA03</v>
          </cell>
          <cell r="H293" t="str">
            <v>EFC01</v>
          </cell>
          <cell r="I293">
            <v>650100</v>
          </cell>
          <cell r="J293" t="str">
            <v>LOG</v>
          </cell>
          <cell r="K293" t="str">
            <v>Office</v>
          </cell>
          <cell r="L293">
            <v>1253160.1081600001</v>
          </cell>
          <cell r="M293">
            <v>626580.05408000003</v>
          </cell>
          <cell r="N293">
            <v>1168000</v>
          </cell>
          <cell r="P293">
            <v>0</v>
          </cell>
        </row>
        <row r="294">
          <cell r="A294" t="str">
            <v>EF0293</v>
          </cell>
          <cell r="B294" t="str">
            <v>Active</v>
          </cell>
          <cell r="C294" t="str">
            <v xml:space="preserve">Adam Younis Ishag </v>
          </cell>
          <cell r="D294" t="str">
            <v xml:space="preserve">Measurer </v>
          </cell>
          <cell r="E294" t="str">
            <v>B</v>
          </cell>
          <cell r="F294" t="str">
            <v>F1K</v>
          </cell>
          <cell r="G294" t="str">
            <v>CA02</v>
          </cell>
          <cell r="H294" t="str">
            <v>EFN01</v>
          </cell>
          <cell r="I294">
            <v>650101</v>
          </cell>
          <cell r="J294" t="str">
            <v>NUT</v>
          </cell>
          <cell r="K294" t="str">
            <v>OTP</v>
          </cell>
          <cell r="L294">
            <v>470286.45574</v>
          </cell>
          <cell r="M294">
            <v>235143.22787</v>
          </cell>
          <cell r="P294">
            <v>0</v>
          </cell>
        </row>
        <row r="295">
          <cell r="A295" t="str">
            <v>EF0294</v>
          </cell>
          <cell r="B295" t="str">
            <v>Stopped</v>
          </cell>
          <cell r="C295" t="str">
            <v xml:space="preserve">Rehab Ibrahim Saleh </v>
          </cell>
          <cell r="D295" t="str">
            <v>Data Entry Manager</v>
          </cell>
          <cell r="E295" t="str">
            <v>C</v>
          </cell>
          <cell r="F295">
            <v>0</v>
          </cell>
          <cell r="G295" t="str">
            <v>CA42</v>
          </cell>
          <cell r="H295" t="str">
            <v>EFF01</v>
          </cell>
          <cell r="I295">
            <v>650101</v>
          </cell>
          <cell r="J295" t="str">
            <v>FS</v>
          </cell>
          <cell r="K295" t="str">
            <v>Field</v>
          </cell>
          <cell r="L295">
            <v>580536.02859999996</v>
          </cell>
          <cell r="M295">
            <v>290268.01429999998</v>
          </cell>
          <cell r="P295">
            <v>0</v>
          </cell>
        </row>
        <row r="296">
          <cell r="A296" t="str">
            <v>EF0295</v>
          </cell>
          <cell r="B296" t="str">
            <v>Active</v>
          </cell>
          <cell r="C296" t="str">
            <v xml:space="preserve">Abdalla Mohamed Gumma </v>
          </cell>
          <cell r="D296" t="str">
            <v>Watchman</v>
          </cell>
          <cell r="E296" t="str">
            <v>A</v>
          </cell>
          <cell r="F296" t="str">
            <v>F1K</v>
          </cell>
          <cell r="G296" t="str">
            <v>CA03</v>
          </cell>
          <cell r="H296" t="str">
            <v>EFC01</v>
          </cell>
          <cell r="I296">
            <v>650100</v>
          </cell>
          <cell r="J296" t="str">
            <v>LOG</v>
          </cell>
          <cell r="K296" t="str">
            <v>Office</v>
          </cell>
          <cell r="L296">
            <v>396786.07494000002</v>
          </cell>
          <cell r="M296">
            <v>198393.03747000001</v>
          </cell>
          <cell r="P296">
            <v>0</v>
          </cell>
        </row>
        <row r="297">
          <cell r="A297" t="str">
            <v>EF0296</v>
          </cell>
          <cell r="B297" t="str">
            <v>Active</v>
          </cell>
          <cell r="C297" t="str">
            <v xml:space="preserve">Abubaker Adam Ahmed </v>
          </cell>
          <cell r="D297" t="str">
            <v>Watchman</v>
          </cell>
          <cell r="E297" t="str">
            <v>A</v>
          </cell>
          <cell r="F297" t="str">
            <v>F1K</v>
          </cell>
          <cell r="G297" t="str">
            <v>CA03</v>
          </cell>
          <cell r="H297" t="str">
            <v>EFC01</v>
          </cell>
          <cell r="I297">
            <v>650100</v>
          </cell>
          <cell r="J297" t="str">
            <v>LOG</v>
          </cell>
          <cell r="K297" t="str">
            <v>Office</v>
          </cell>
          <cell r="L297">
            <v>396786.07494000002</v>
          </cell>
          <cell r="M297">
            <v>198393.03747000001</v>
          </cell>
          <cell r="P297">
            <v>0</v>
          </cell>
        </row>
        <row r="298">
          <cell r="A298" t="str">
            <v>EF0297</v>
          </cell>
          <cell r="B298" t="str">
            <v>Stopped</v>
          </cell>
          <cell r="C298" t="str">
            <v xml:space="preserve">Haviz Ahmed Elbalowla  </v>
          </cell>
          <cell r="D298" t="str">
            <v>Watchman</v>
          </cell>
          <cell r="E298" t="str">
            <v>A</v>
          </cell>
          <cell r="F298" t="str">
            <v>F1J</v>
          </cell>
          <cell r="G298" t="str">
            <v>CA52</v>
          </cell>
          <cell r="H298" t="str">
            <v>EFC01</v>
          </cell>
          <cell r="I298">
            <v>650100</v>
          </cell>
          <cell r="J298" t="str">
            <v>LOG</v>
          </cell>
          <cell r="K298" t="str">
            <v>Office</v>
          </cell>
          <cell r="L298">
            <v>396786.07494000002</v>
          </cell>
          <cell r="M298">
            <v>198393.03747000001</v>
          </cell>
          <cell r="P298">
            <v>0</v>
          </cell>
        </row>
        <row r="299">
          <cell r="A299" t="str">
            <v>EF0298</v>
          </cell>
          <cell r="B299" t="str">
            <v>Stopped</v>
          </cell>
          <cell r="C299" t="str">
            <v xml:space="preserve">Ismail Ahmed Osman  </v>
          </cell>
          <cell r="D299" t="str">
            <v>Watchman</v>
          </cell>
          <cell r="E299" t="str">
            <v>A</v>
          </cell>
          <cell r="F299" t="str">
            <v>F1J</v>
          </cell>
          <cell r="G299" t="str">
            <v>CA52</v>
          </cell>
          <cell r="H299" t="str">
            <v>EFC01</v>
          </cell>
          <cell r="I299">
            <v>650100</v>
          </cell>
          <cell r="J299" t="str">
            <v>LOG</v>
          </cell>
          <cell r="K299" t="str">
            <v>Office</v>
          </cell>
          <cell r="L299">
            <v>396786.07494000002</v>
          </cell>
          <cell r="M299">
            <v>198393.03747000001</v>
          </cell>
          <cell r="P299">
            <v>0</v>
          </cell>
        </row>
        <row r="300">
          <cell r="A300" t="str">
            <v>EF0299</v>
          </cell>
          <cell r="B300" t="str">
            <v>Active</v>
          </cell>
          <cell r="C300" t="str">
            <v xml:space="preserve">Yassir Eissa Elsamani </v>
          </cell>
          <cell r="D300" t="str">
            <v>Watchman</v>
          </cell>
          <cell r="E300" t="str">
            <v>A</v>
          </cell>
          <cell r="F300" t="str">
            <v>Z1L</v>
          </cell>
          <cell r="G300" t="str">
            <v>6500O</v>
          </cell>
          <cell r="H300" t="str">
            <v>EFC01</v>
          </cell>
          <cell r="I300">
            <v>650014</v>
          </cell>
          <cell r="J300" t="str">
            <v>LOG</v>
          </cell>
          <cell r="K300" t="str">
            <v>Guest House</v>
          </cell>
          <cell r="L300">
            <v>396786.07494000002</v>
          </cell>
          <cell r="M300">
            <v>198393.03747000001</v>
          </cell>
          <cell r="P300">
            <v>0</v>
          </cell>
        </row>
        <row r="301">
          <cell r="A301" t="str">
            <v>EF0300</v>
          </cell>
          <cell r="B301" t="str">
            <v>Active</v>
          </cell>
          <cell r="C301" t="str">
            <v xml:space="preserve">Abdulgadir Yagoub Kheir Alla </v>
          </cell>
          <cell r="D301" t="str">
            <v>Watchman</v>
          </cell>
          <cell r="E301" t="str">
            <v>A</v>
          </cell>
          <cell r="F301" t="str">
            <v>F1K</v>
          </cell>
          <cell r="G301" t="str">
            <v>CA02</v>
          </cell>
          <cell r="H301" t="str">
            <v>EFN01</v>
          </cell>
          <cell r="I301">
            <v>650101</v>
          </cell>
          <cell r="J301" t="str">
            <v>NUT</v>
          </cell>
          <cell r="K301" t="str">
            <v>TFC</v>
          </cell>
          <cell r="L301">
            <v>396786.07494000002</v>
          </cell>
          <cell r="M301">
            <v>198393.03747000001</v>
          </cell>
          <cell r="N301">
            <v>100000</v>
          </cell>
          <cell r="P301">
            <v>0</v>
          </cell>
        </row>
        <row r="302">
          <cell r="A302" t="str">
            <v>EF0301</v>
          </cell>
          <cell r="B302" t="str">
            <v>Stopped</v>
          </cell>
          <cell r="C302" t="str">
            <v xml:space="preserve">Ishag  Gamar eldeen Abdalla </v>
          </cell>
          <cell r="D302" t="str">
            <v>Watchman</v>
          </cell>
          <cell r="E302" t="str">
            <v>A</v>
          </cell>
          <cell r="F302" t="str">
            <v>F1J</v>
          </cell>
          <cell r="G302" t="str">
            <v>CA52</v>
          </cell>
          <cell r="H302" t="str">
            <v>EFC01</v>
          </cell>
          <cell r="I302">
            <v>650100</v>
          </cell>
          <cell r="J302" t="str">
            <v>LOG</v>
          </cell>
          <cell r="K302" t="str">
            <v>Office</v>
          </cell>
          <cell r="L302">
            <v>396786.07494000002</v>
          </cell>
          <cell r="M302">
            <v>198393.03747000001</v>
          </cell>
          <cell r="P302">
            <v>0</v>
          </cell>
        </row>
        <row r="303">
          <cell r="A303" t="str">
            <v>EF0302</v>
          </cell>
          <cell r="B303" t="str">
            <v>Stopped</v>
          </cell>
          <cell r="C303" t="str">
            <v xml:space="preserve">Ahmed Ibrahim Ahmed </v>
          </cell>
          <cell r="D303" t="str">
            <v>Watchman</v>
          </cell>
          <cell r="E303" t="str">
            <v>A</v>
          </cell>
          <cell r="F303" t="str">
            <v>F1J</v>
          </cell>
          <cell r="G303" t="str">
            <v>CA52</v>
          </cell>
          <cell r="H303" t="str">
            <v>EFC01</v>
          </cell>
          <cell r="I303">
            <v>650100</v>
          </cell>
          <cell r="J303" t="str">
            <v>LOG</v>
          </cell>
          <cell r="K303" t="str">
            <v>Office</v>
          </cell>
          <cell r="L303">
            <v>396786.07494000002</v>
          </cell>
          <cell r="M303">
            <v>198393.03747000001</v>
          </cell>
          <cell r="P303">
            <v>0</v>
          </cell>
        </row>
        <row r="304">
          <cell r="A304" t="str">
            <v>EF0303</v>
          </cell>
          <cell r="B304" t="str">
            <v>Stopped</v>
          </cell>
          <cell r="C304" t="str">
            <v xml:space="preserve">Yahya Abdalla Yagoub </v>
          </cell>
          <cell r="D304" t="str">
            <v>Watchman</v>
          </cell>
          <cell r="E304" t="str">
            <v>A</v>
          </cell>
          <cell r="F304" t="str">
            <v>Z1L</v>
          </cell>
          <cell r="G304" t="str">
            <v>6500O</v>
          </cell>
          <cell r="H304" t="str">
            <v>EFC01</v>
          </cell>
          <cell r="I304">
            <v>650014</v>
          </cell>
          <cell r="J304" t="str">
            <v>LOG</v>
          </cell>
          <cell r="K304" t="str">
            <v>Guest House</v>
          </cell>
          <cell r="L304">
            <v>396786.07494000002</v>
          </cell>
          <cell r="M304">
            <v>198393.03747000001</v>
          </cell>
          <cell r="P304">
            <v>0</v>
          </cell>
        </row>
        <row r="305">
          <cell r="A305" t="str">
            <v>EF0304</v>
          </cell>
          <cell r="B305" t="str">
            <v>Active</v>
          </cell>
          <cell r="C305" t="str">
            <v xml:space="preserve">Hassan Adam Ibrahim </v>
          </cell>
          <cell r="D305" t="str">
            <v>Watchman</v>
          </cell>
          <cell r="E305" t="str">
            <v>A</v>
          </cell>
          <cell r="F305" t="str">
            <v>Z1L</v>
          </cell>
          <cell r="G305" t="str">
            <v>6500O</v>
          </cell>
          <cell r="H305" t="str">
            <v>EFC01</v>
          </cell>
          <cell r="I305">
            <v>650014</v>
          </cell>
          <cell r="J305" t="str">
            <v>LOG</v>
          </cell>
          <cell r="K305" t="str">
            <v>Guest house</v>
          </cell>
          <cell r="L305">
            <v>396786.07494000002</v>
          </cell>
          <cell r="M305">
            <v>198393.03747000001</v>
          </cell>
          <cell r="P305">
            <v>0</v>
          </cell>
        </row>
        <row r="306">
          <cell r="A306" t="str">
            <v>EF0305</v>
          </cell>
          <cell r="B306" t="str">
            <v>Active</v>
          </cell>
          <cell r="C306" t="str">
            <v xml:space="preserve">Abdalla Mohamed Ahmed Elsafi </v>
          </cell>
          <cell r="D306" t="str">
            <v>Watchman</v>
          </cell>
          <cell r="E306" t="str">
            <v>A</v>
          </cell>
          <cell r="F306" t="str">
            <v>Z1L</v>
          </cell>
          <cell r="G306" t="str">
            <v>6500O</v>
          </cell>
          <cell r="H306" t="str">
            <v>EFC01</v>
          </cell>
          <cell r="I306">
            <v>650014</v>
          </cell>
          <cell r="J306" t="str">
            <v>LOG</v>
          </cell>
          <cell r="K306" t="str">
            <v>Guest House</v>
          </cell>
          <cell r="L306">
            <v>396786.07494000002</v>
          </cell>
          <cell r="M306">
            <v>198393.03747000001</v>
          </cell>
          <cell r="P306">
            <v>0</v>
          </cell>
        </row>
        <row r="307">
          <cell r="A307" t="str">
            <v>EF0306</v>
          </cell>
          <cell r="B307" t="str">
            <v>Stopped</v>
          </cell>
          <cell r="C307" t="str">
            <v xml:space="preserve">Samah Mansour Elyas </v>
          </cell>
          <cell r="D307" t="str">
            <v>Community Animator</v>
          </cell>
          <cell r="E307" t="str">
            <v>D</v>
          </cell>
          <cell r="F307">
            <v>0</v>
          </cell>
          <cell r="G307" t="str">
            <v>CA12</v>
          </cell>
          <cell r="H307" t="str">
            <v>EFH01</v>
          </cell>
          <cell r="I307">
            <v>650101</v>
          </cell>
          <cell r="J307" t="str">
            <v>WS</v>
          </cell>
          <cell r="K307" t="str">
            <v>Field</v>
          </cell>
          <cell r="L307">
            <v>706535.77600000007</v>
          </cell>
          <cell r="M307">
            <v>353267.88800000004</v>
          </cell>
          <cell r="P307">
            <v>0</v>
          </cell>
        </row>
        <row r="308">
          <cell r="A308" t="str">
            <v>EF0307</v>
          </cell>
          <cell r="B308" t="str">
            <v>Active</v>
          </cell>
          <cell r="C308" t="str">
            <v xml:space="preserve">Ahmed Mohamed Abaker </v>
          </cell>
          <cell r="D308" t="str">
            <v>Nurse</v>
          </cell>
          <cell r="E308" t="str">
            <v>D</v>
          </cell>
          <cell r="F308" t="str">
            <v>F1K</v>
          </cell>
          <cell r="G308" t="str">
            <v>CA02</v>
          </cell>
          <cell r="H308" t="str">
            <v>EFN01</v>
          </cell>
          <cell r="I308">
            <v>650101</v>
          </cell>
          <cell r="J308" t="str">
            <v>NUT</v>
          </cell>
          <cell r="K308" t="str">
            <v>TFC</v>
          </cell>
          <cell r="L308">
            <v>706535.77600000007</v>
          </cell>
          <cell r="M308">
            <v>353267.88800000004</v>
          </cell>
          <cell r="P308">
            <v>0</v>
          </cell>
        </row>
        <row r="309">
          <cell r="A309" t="str">
            <v>EF0308</v>
          </cell>
          <cell r="B309" t="str">
            <v>Active</v>
          </cell>
          <cell r="C309" t="str">
            <v xml:space="preserve">Ahmed Abdulkarim Hassan </v>
          </cell>
          <cell r="D309" t="str">
            <v>Driver</v>
          </cell>
          <cell r="E309" t="str">
            <v>C</v>
          </cell>
          <cell r="F309" t="str">
            <v>F1K</v>
          </cell>
          <cell r="G309" t="str">
            <v>CA03</v>
          </cell>
          <cell r="H309" t="str">
            <v>EFC01</v>
          </cell>
          <cell r="I309">
            <v>650100</v>
          </cell>
          <cell r="J309" t="str">
            <v>LOG</v>
          </cell>
          <cell r="K309" t="str">
            <v>Office</v>
          </cell>
          <cell r="L309">
            <v>580536.02859999996</v>
          </cell>
          <cell r="M309">
            <v>290268.01429999998</v>
          </cell>
          <cell r="P309">
            <v>0</v>
          </cell>
        </row>
        <row r="310">
          <cell r="A310" t="str">
            <v>EF0309</v>
          </cell>
          <cell r="B310" t="str">
            <v>Active</v>
          </cell>
          <cell r="C310" t="str">
            <v xml:space="preserve">Elnour Mussa Abdalla </v>
          </cell>
          <cell r="D310" t="str">
            <v>Driver</v>
          </cell>
          <cell r="E310" t="str">
            <v>C</v>
          </cell>
          <cell r="F310" t="str">
            <v>F1K</v>
          </cell>
          <cell r="G310" t="str">
            <v>CA03</v>
          </cell>
          <cell r="H310" t="str">
            <v>EFC01</v>
          </cell>
          <cell r="I310">
            <v>650100</v>
          </cell>
          <cell r="J310" t="str">
            <v>LOG</v>
          </cell>
          <cell r="K310" t="str">
            <v>Office</v>
          </cell>
          <cell r="L310">
            <v>380536.02859999996</v>
          </cell>
          <cell r="M310">
            <v>190268.01429999998</v>
          </cell>
          <cell r="N310">
            <v>50000</v>
          </cell>
          <cell r="P310">
            <v>0</v>
          </cell>
        </row>
        <row r="311">
          <cell r="A311" t="str">
            <v>EF0310</v>
          </cell>
          <cell r="B311" t="str">
            <v>Active</v>
          </cell>
          <cell r="C311" t="str">
            <v xml:space="preserve">Mohamed Idris Adam </v>
          </cell>
          <cell r="D311" t="str">
            <v>Registrar</v>
          </cell>
          <cell r="E311" t="str">
            <v>C4</v>
          </cell>
          <cell r="F311" t="str">
            <v>F1K</v>
          </cell>
          <cell r="G311" t="str">
            <v>CA02</v>
          </cell>
          <cell r="H311" t="str">
            <v>EFN01</v>
          </cell>
          <cell r="I311">
            <v>650101</v>
          </cell>
          <cell r="J311" t="str">
            <v>NUT</v>
          </cell>
          <cell r="K311" t="str">
            <v>TFC</v>
          </cell>
          <cell r="L311">
            <v>638286.74939056206</v>
          </cell>
          <cell r="M311">
            <v>319143.37469528103</v>
          </cell>
          <cell r="P311">
            <v>0</v>
          </cell>
        </row>
        <row r="312">
          <cell r="A312" t="str">
            <v>EF0311</v>
          </cell>
          <cell r="B312" t="str">
            <v>Stopped</v>
          </cell>
          <cell r="C312" t="str">
            <v xml:space="preserve">Mohamed Badr Abdalmajid </v>
          </cell>
          <cell r="D312" t="str">
            <v>Data Entry Clerk</v>
          </cell>
          <cell r="E312" t="str">
            <v>C</v>
          </cell>
          <cell r="F312" t="str">
            <v>F1J</v>
          </cell>
          <cell r="G312" t="str">
            <v>CA42</v>
          </cell>
          <cell r="H312" t="str">
            <v>EFF01</v>
          </cell>
          <cell r="I312">
            <v>650101</v>
          </cell>
          <cell r="J312" t="str">
            <v>FS</v>
          </cell>
          <cell r="K312" t="str">
            <v>Field</v>
          </cell>
          <cell r="L312">
            <v>580536.02859999996</v>
          </cell>
          <cell r="M312">
            <v>290268.01429999998</v>
          </cell>
          <cell r="P312">
            <v>0</v>
          </cell>
        </row>
        <row r="313">
          <cell r="A313" t="str">
            <v>EF0312</v>
          </cell>
          <cell r="B313" t="str">
            <v>Active</v>
          </cell>
          <cell r="C313" t="str">
            <v xml:space="preserve">Zakaria Mohamed Khamees </v>
          </cell>
          <cell r="D313" t="str">
            <v>Driver</v>
          </cell>
          <cell r="E313" t="str">
            <v>C</v>
          </cell>
          <cell r="F313" t="str">
            <v>F1K</v>
          </cell>
          <cell r="G313" t="str">
            <v>CA03</v>
          </cell>
          <cell r="H313" t="str">
            <v>EFC01</v>
          </cell>
          <cell r="I313">
            <v>650100</v>
          </cell>
          <cell r="J313" t="str">
            <v>LOG</v>
          </cell>
          <cell r="K313" t="str">
            <v>Office</v>
          </cell>
          <cell r="L313">
            <v>580536.02859999996</v>
          </cell>
          <cell r="M313">
            <v>290268.01429999998</v>
          </cell>
          <cell r="N313">
            <v>150000</v>
          </cell>
          <cell r="P313">
            <v>0</v>
          </cell>
        </row>
        <row r="314">
          <cell r="A314" t="str">
            <v>EF0313</v>
          </cell>
          <cell r="B314" t="str">
            <v>Active</v>
          </cell>
          <cell r="C314" t="str">
            <v xml:space="preserve">Adam Osman Mukhtar </v>
          </cell>
          <cell r="D314" t="str">
            <v>Driver</v>
          </cell>
          <cell r="E314" t="str">
            <v>C</v>
          </cell>
          <cell r="F314" t="str">
            <v>F1K</v>
          </cell>
          <cell r="G314" t="str">
            <v>CA03</v>
          </cell>
          <cell r="H314" t="str">
            <v>EFC01</v>
          </cell>
          <cell r="I314">
            <v>650100</v>
          </cell>
          <cell r="J314" t="str">
            <v>LOG</v>
          </cell>
          <cell r="K314" t="str">
            <v>Office</v>
          </cell>
          <cell r="L314">
            <v>580536.02859999996</v>
          </cell>
          <cell r="M314">
            <v>290268.01429999998</v>
          </cell>
          <cell r="N314">
            <v>200000</v>
          </cell>
          <cell r="P314">
            <v>0</v>
          </cell>
        </row>
        <row r="315">
          <cell r="A315" t="str">
            <v>EF0314</v>
          </cell>
          <cell r="B315" t="str">
            <v>Active</v>
          </cell>
          <cell r="C315" t="str">
            <v xml:space="preserve">Mohamed Adam Mohamed Abdalla </v>
          </cell>
          <cell r="D315" t="str">
            <v>Driver</v>
          </cell>
          <cell r="E315" t="str">
            <v>C</v>
          </cell>
          <cell r="F315" t="str">
            <v>F1K</v>
          </cell>
          <cell r="G315" t="str">
            <v>CA03</v>
          </cell>
          <cell r="H315" t="str">
            <v>EFC01</v>
          </cell>
          <cell r="I315">
            <v>650100</v>
          </cell>
          <cell r="J315" t="str">
            <v>LOG</v>
          </cell>
          <cell r="K315" t="str">
            <v>Office</v>
          </cell>
          <cell r="L315">
            <v>580536.02859999996</v>
          </cell>
          <cell r="M315">
            <v>290268.01429999998</v>
          </cell>
          <cell r="P315">
            <v>0</v>
          </cell>
        </row>
        <row r="316">
          <cell r="A316" t="str">
            <v>EF0315</v>
          </cell>
          <cell r="B316" t="str">
            <v>Stopped</v>
          </cell>
          <cell r="C316" t="str">
            <v xml:space="preserve">Elsadig Eissa Samani </v>
          </cell>
          <cell r="D316" t="str">
            <v>Driver</v>
          </cell>
          <cell r="E316" t="str">
            <v>C</v>
          </cell>
          <cell r="F316" t="str">
            <v>F5L</v>
          </cell>
          <cell r="G316" t="str">
            <v>AB10</v>
          </cell>
          <cell r="H316" t="str">
            <v>EFC01</v>
          </cell>
          <cell r="I316">
            <v>650100</v>
          </cell>
          <cell r="J316" t="str">
            <v>LOG</v>
          </cell>
          <cell r="K316" t="str">
            <v>Office</v>
          </cell>
          <cell r="L316">
            <v>580536.02859999996</v>
          </cell>
          <cell r="M316">
            <v>290268.01429999998</v>
          </cell>
          <cell r="P316">
            <v>0</v>
          </cell>
        </row>
        <row r="317">
          <cell r="A317" t="str">
            <v>EF0316</v>
          </cell>
          <cell r="B317" t="str">
            <v>Stopped</v>
          </cell>
          <cell r="C317" t="str">
            <v xml:space="preserve">Adam Omer Abaker </v>
          </cell>
          <cell r="D317" t="str">
            <v>Watchman</v>
          </cell>
          <cell r="E317" t="str">
            <v>A</v>
          </cell>
          <cell r="F317" t="str">
            <v>F5L</v>
          </cell>
          <cell r="G317" t="str">
            <v>AB10</v>
          </cell>
          <cell r="H317" t="str">
            <v>EFC01</v>
          </cell>
          <cell r="I317">
            <v>650100</v>
          </cell>
          <cell r="J317" t="str">
            <v>LOG</v>
          </cell>
          <cell r="K317" t="str">
            <v>Field</v>
          </cell>
          <cell r="L317">
            <v>396786.07494000002</v>
          </cell>
          <cell r="M317">
            <v>198393.03747000001</v>
          </cell>
          <cell r="P317">
            <v>0</v>
          </cell>
        </row>
        <row r="318">
          <cell r="A318" t="str">
            <v>EF0317</v>
          </cell>
          <cell r="B318" t="str">
            <v>Stopped</v>
          </cell>
          <cell r="C318" t="str">
            <v xml:space="preserve">Mahmoud Ahmed Adam </v>
          </cell>
          <cell r="D318" t="str">
            <v>Watchman</v>
          </cell>
          <cell r="E318" t="str">
            <v>A</v>
          </cell>
          <cell r="F318" t="str">
            <v>F5L</v>
          </cell>
          <cell r="G318" t="str">
            <v>AB10</v>
          </cell>
          <cell r="H318" t="str">
            <v>EFC01</v>
          </cell>
          <cell r="I318">
            <v>650100</v>
          </cell>
          <cell r="J318" t="str">
            <v>LOG</v>
          </cell>
          <cell r="K318" t="str">
            <v>Field</v>
          </cell>
          <cell r="L318">
            <v>396786.07494000002</v>
          </cell>
          <cell r="M318">
            <v>198393.03747000001</v>
          </cell>
          <cell r="P318">
            <v>0</v>
          </cell>
        </row>
        <row r="319">
          <cell r="A319" t="str">
            <v>EF0318</v>
          </cell>
          <cell r="B319" t="str">
            <v>Stopped</v>
          </cell>
          <cell r="C319" t="str">
            <v xml:space="preserve">Sanossi Mohamed Ibrahim </v>
          </cell>
          <cell r="D319" t="str">
            <v>Watchman</v>
          </cell>
          <cell r="E319" t="str">
            <v>A</v>
          </cell>
          <cell r="F319" t="str">
            <v>F5L</v>
          </cell>
          <cell r="G319" t="str">
            <v>AB10</v>
          </cell>
          <cell r="H319" t="str">
            <v>EFC01</v>
          </cell>
          <cell r="I319">
            <v>650100</v>
          </cell>
          <cell r="J319" t="str">
            <v>LOG</v>
          </cell>
          <cell r="K319" t="str">
            <v>Field</v>
          </cell>
          <cell r="L319">
            <v>396786.07494000002</v>
          </cell>
          <cell r="M319">
            <v>198393.03747000001</v>
          </cell>
          <cell r="P319">
            <v>0</v>
          </cell>
        </row>
        <row r="320">
          <cell r="A320" t="str">
            <v>EF0319</v>
          </cell>
          <cell r="B320" t="str">
            <v>Stopped</v>
          </cell>
          <cell r="C320" t="str">
            <v xml:space="preserve">Adam Yaya MOHAMED </v>
          </cell>
          <cell r="D320" t="str">
            <v>Watchman</v>
          </cell>
          <cell r="E320" t="str">
            <v>A</v>
          </cell>
          <cell r="F320" t="str">
            <v>F5L</v>
          </cell>
          <cell r="G320" t="str">
            <v>AB10</v>
          </cell>
          <cell r="H320" t="str">
            <v>EFC01</v>
          </cell>
          <cell r="I320">
            <v>650100</v>
          </cell>
          <cell r="J320" t="str">
            <v>LOG</v>
          </cell>
          <cell r="K320" t="str">
            <v>Field</v>
          </cell>
          <cell r="L320">
            <v>396786.07494000002</v>
          </cell>
          <cell r="M320">
            <v>198393.03747000001</v>
          </cell>
          <cell r="P320">
            <v>0</v>
          </cell>
        </row>
        <row r="321">
          <cell r="A321" t="str">
            <v>EF0320</v>
          </cell>
          <cell r="B321" t="str">
            <v>Stopped</v>
          </cell>
          <cell r="C321" t="str">
            <v xml:space="preserve">Elsadig Arja Abdurahman </v>
          </cell>
          <cell r="D321" t="str">
            <v>Drilling Assistant</v>
          </cell>
          <cell r="E321" t="str">
            <v>D</v>
          </cell>
          <cell r="F321" t="str">
            <v>F5L</v>
          </cell>
          <cell r="G321" t="str">
            <v>AB01</v>
          </cell>
          <cell r="H321" t="str">
            <v>EFH01</v>
          </cell>
          <cell r="I321">
            <v>650101</v>
          </cell>
          <cell r="J321" t="str">
            <v>WS</v>
          </cell>
          <cell r="K321" t="str">
            <v>Field</v>
          </cell>
          <cell r="L321">
            <v>706535.77600000007</v>
          </cell>
          <cell r="M321">
            <v>353267.88800000004</v>
          </cell>
          <cell r="P321">
            <v>0</v>
          </cell>
        </row>
        <row r="322">
          <cell r="A322" t="str">
            <v>EF0321</v>
          </cell>
          <cell r="B322" t="str">
            <v>Active</v>
          </cell>
          <cell r="C322" t="str">
            <v xml:space="preserve">Haider  Hamid Sharif </v>
          </cell>
          <cell r="D322" t="str">
            <v>Stock manager assistant</v>
          </cell>
          <cell r="E322" t="str">
            <v>D</v>
          </cell>
          <cell r="F322" t="str">
            <v>F1K</v>
          </cell>
          <cell r="G322" t="str">
            <v>CA03</v>
          </cell>
          <cell r="H322" t="str">
            <v>EFC01</v>
          </cell>
          <cell r="I322">
            <v>650100</v>
          </cell>
          <cell r="J322" t="str">
            <v>LOG</v>
          </cell>
          <cell r="K322" t="str">
            <v>Office</v>
          </cell>
          <cell r="L322">
            <v>706535.77600000007</v>
          </cell>
          <cell r="M322">
            <v>353267.88800000004</v>
          </cell>
          <cell r="N322">
            <v>300000</v>
          </cell>
          <cell r="P322">
            <v>0</v>
          </cell>
        </row>
        <row r="323">
          <cell r="A323" t="str">
            <v>EF0322</v>
          </cell>
          <cell r="B323" t="str">
            <v>Active</v>
          </cell>
          <cell r="C323" t="str">
            <v xml:space="preserve">Khalid Hassan El Ahnef Ahmed </v>
          </cell>
          <cell r="D323" t="str">
            <v>Driver</v>
          </cell>
          <cell r="E323" t="str">
            <v>C</v>
          </cell>
          <cell r="F323" t="str">
            <v>F1K</v>
          </cell>
          <cell r="G323" t="str">
            <v>CA03</v>
          </cell>
          <cell r="H323" t="str">
            <v>EFC01</v>
          </cell>
          <cell r="I323">
            <v>650100</v>
          </cell>
          <cell r="J323" t="str">
            <v>LOG</v>
          </cell>
          <cell r="K323" t="str">
            <v>Office</v>
          </cell>
          <cell r="L323">
            <v>580536.02859999996</v>
          </cell>
          <cell r="M323">
            <v>290268.01429999998</v>
          </cell>
          <cell r="N323">
            <v>581000</v>
          </cell>
          <cell r="P323">
            <v>0</v>
          </cell>
        </row>
        <row r="324">
          <cell r="A324" t="str">
            <v>EF0323</v>
          </cell>
          <cell r="B324" t="str">
            <v>Active</v>
          </cell>
          <cell r="C324" t="str">
            <v xml:space="preserve">Hamid Gamer El Deen Abaker </v>
          </cell>
          <cell r="D324" t="str">
            <v>Medical Assistant</v>
          </cell>
          <cell r="E324" t="str">
            <v>E</v>
          </cell>
          <cell r="F324" t="str">
            <v>F1K</v>
          </cell>
          <cell r="G324" t="str">
            <v>CA02</v>
          </cell>
          <cell r="H324" t="str">
            <v>EFN01</v>
          </cell>
          <cell r="I324">
            <v>650101</v>
          </cell>
          <cell r="J324" t="str">
            <v>NUT</v>
          </cell>
          <cell r="K324" t="str">
            <v>TFC</v>
          </cell>
          <cell r="L324">
            <v>848286.0736</v>
          </cell>
          <cell r="M324">
            <v>424143.0368</v>
          </cell>
          <cell r="P324">
            <v>0</v>
          </cell>
        </row>
        <row r="325">
          <cell r="A325" t="str">
            <v>EF0324</v>
          </cell>
          <cell r="B325" t="str">
            <v>Active</v>
          </cell>
          <cell r="C325" t="str">
            <v xml:space="preserve">Abdelrahim ABDALLAH ADAM </v>
          </cell>
          <cell r="D325" t="str">
            <v>Veterinary Officer</v>
          </cell>
          <cell r="E325" t="str">
            <v>E</v>
          </cell>
          <cell r="F325" t="str">
            <v>F1K</v>
          </cell>
          <cell r="G325" t="str">
            <v>CA01</v>
          </cell>
          <cell r="H325" t="str">
            <v>EFF01</v>
          </cell>
          <cell r="I325">
            <v>650101</v>
          </cell>
          <cell r="J325" t="str">
            <v>FS</v>
          </cell>
          <cell r="K325" t="str">
            <v>Field</v>
          </cell>
          <cell r="L325">
            <v>848286.0736</v>
          </cell>
          <cell r="M325">
            <v>424143.0368</v>
          </cell>
          <cell r="P325">
            <v>0</v>
          </cell>
        </row>
        <row r="326">
          <cell r="A326" t="str">
            <v>EF0325</v>
          </cell>
          <cell r="B326" t="str">
            <v>Active</v>
          </cell>
          <cell r="C326" t="str">
            <v xml:space="preserve">Yahya Abdalla Yagoub </v>
          </cell>
          <cell r="D326" t="str">
            <v>watchman</v>
          </cell>
          <cell r="E326" t="str">
            <v>A</v>
          </cell>
          <cell r="F326" t="str">
            <v>F1K</v>
          </cell>
          <cell r="G326" t="str">
            <v>CA02</v>
          </cell>
          <cell r="H326" t="str">
            <v>EFN01</v>
          </cell>
          <cell r="I326">
            <v>650101</v>
          </cell>
          <cell r="J326" t="str">
            <v>NUT</v>
          </cell>
          <cell r="K326" t="str">
            <v>OTP</v>
          </cell>
          <cell r="L326">
            <v>396786.07494000002</v>
          </cell>
          <cell r="M326">
            <v>198393.03747000001</v>
          </cell>
          <cell r="P326">
            <v>0</v>
          </cell>
        </row>
        <row r="327">
          <cell r="A327" t="str">
            <v>EF0326</v>
          </cell>
          <cell r="B327" t="str">
            <v>Active</v>
          </cell>
          <cell r="C327" t="str">
            <v xml:space="preserve">Haviz Ahmed Elbalowla  </v>
          </cell>
          <cell r="D327" t="str">
            <v>watchman</v>
          </cell>
          <cell r="E327" t="str">
            <v>A</v>
          </cell>
          <cell r="F327" t="str">
            <v>F1K</v>
          </cell>
          <cell r="G327" t="str">
            <v>CA02</v>
          </cell>
          <cell r="H327" t="str">
            <v>EFN01</v>
          </cell>
          <cell r="I327">
            <v>650101</v>
          </cell>
          <cell r="J327" t="str">
            <v>NUT</v>
          </cell>
          <cell r="K327" t="str">
            <v>OTP</v>
          </cell>
          <cell r="L327">
            <v>396786.07494000002</v>
          </cell>
          <cell r="M327">
            <v>198393.03747000001</v>
          </cell>
          <cell r="P327">
            <v>0</v>
          </cell>
        </row>
        <row r="328">
          <cell r="A328" t="str">
            <v>EF0327</v>
          </cell>
          <cell r="B328" t="str">
            <v>Active</v>
          </cell>
          <cell r="C328" t="str">
            <v xml:space="preserve">Ismael Ahmed Osman </v>
          </cell>
          <cell r="D328" t="str">
            <v>watchman</v>
          </cell>
          <cell r="E328" t="str">
            <v>A</v>
          </cell>
          <cell r="F328" t="str">
            <v>F1K</v>
          </cell>
          <cell r="G328" t="str">
            <v>CA02</v>
          </cell>
          <cell r="H328" t="str">
            <v>EFN01</v>
          </cell>
          <cell r="I328">
            <v>650101</v>
          </cell>
          <cell r="J328" t="str">
            <v>NUT</v>
          </cell>
          <cell r="K328" t="str">
            <v>OTP</v>
          </cell>
          <cell r="L328">
            <v>396786.07494000002</v>
          </cell>
          <cell r="M328">
            <v>198393.03747000001</v>
          </cell>
          <cell r="P328">
            <v>0</v>
          </cell>
        </row>
        <row r="329">
          <cell r="A329" t="str">
            <v>EF0328</v>
          </cell>
          <cell r="B329" t="str">
            <v>Active</v>
          </cell>
          <cell r="C329" t="str">
            <v xml:space="preserve">Ahmed Ibrahim Ahmed </v>
          </cell>
          <cell r="D329" t="str">
            <v>watchman</v>
          </cell>
          <cell r="E329" t="str">
            <v>A</v>
          </cell>
          <cell r="F329" t="str">
            <v>F1K</v>
          </cell>
          <cell r="G329" t="str">
            <v>CA02</v>
          </cell>
          <cell r="H329" t="str">
            <v>EFN01</v>
          </cell>
          <cell r="I329">
            <v>650101</v>
          </cell>
          <cell r="J329" t="str">
            <v>NUT</v>
          </cell>
          <cell r="K329" t="str">
            <v>OTP</v>
          </cell>
          <cell r="L329">
            <v>396786.07494000002</v>
          </cell>
          <cell r="M329">
            <v>198393.03747000001</v>
          </cell>
          <cell r="P329">
            <v>0</v>
          </cell>
        </row>
        <row r="330">
          <cell r="A330" t="str">
            <v>EF0329</v>
          </cell>
          <cell r="B330" t="str">
            <v>Active</v>
          </cell>
          <cell r="C330" t="str">
            <v xml:space="preserve">Ishag Gamar Eldeen Abdalla </v>
          </cell>
          <cell r="D330" t="str">
            <v>watchman</v>
          </cell>
          <cell r="E330" t="str">
            <v>A</v>
          </cell>
          <cell r="F330" t="str">
            <v>F1K</v>
          </cell>
          <cell r="G330" t="str">
            <v>CA02</v>
          </cell>
          <cell r="H330" t="str">
            <v>EFN01</v>
          </cell>
          <cell r="I330">
            <v>650101</v>
          </cell>
          <cell r="J330" t="str">
            <v>NUT</v>
          </cell>
          <cell r="K330" t="str">
            <v>OTP</v>
          </cell>
          <cell r="L330">
            <v>396786.07494000002</v>
          </cell>
          <cell r="M330">
            <v>198393.03747000001</v>
          </cell>
          <cell r="P330">
            <v>0</v>
          </cell>
        </row>
        <row r="331">
          <cell r="A331" t="str">
            <v>EF0330</v>
          </cell>
          <cell r="B331" t="str">
            <v>Active</v>
          </cell>
          <cell r="C331" t="str">
            <v xml:space="preserve">Mubarak Abdulatif Al Sanosy </v>
          </cell>
          <cell r="D331" t="str">
            <v>Building Team Leader</v>
          </cell>
          <cell r="E331" t="str">
            <v>E</v>
          </cell>
          <cell r="F331" t="str">
            <v>F5L</v>
          </cell>
          <cell r="G331" t="str">
            <v>AB01</v>
          </cell>
          <cell r="H331" t="str">
            <v>EFH01</v>
          </cell>
          <cell r="I331">
            <v>650101</v>
          </cell>
          <cell r="J331" t="str">
            <v>WS</v>
          </cell>
          <cell r="K331" t="str">
            <v>Field</v>
          </cell>
          <cell r="L331">
            <v>848286.0736</v>
          </cell>
          <cell r="M331">
            <v>424143.0368</v>
          </cell>
          <cell r="N331">
            <v>250000</v>
          </cell>
          <cell r="P331">
            <v>0</v>
          </cell>
        </row>
        <row r="332">
          <cell r="A332" t="str">
            <v>EF0331</v>
          </cell>
          <cell r="B332" t="str">
            <v>Active</v>
          </cell>
          <cell r="C332" t="str">
            <v xml:space="preserve">Haroun Musa Ibrahim  </v>
          </cell>
          <cell r="D332" t="str">
            <v>Home visitor</v>
          </cell>
          <cell r="E332" t="str">
            <v>B</v>
          </cell>
          <cell r="F332" t="str">
            <v>F1K</v>
          </cell>
          <cell r="G332" t="str">
            <v>CA02</v>
          </cell>
          <cell r="H332" t="str">
            <v>EFN01</v>
          </cell>
          <cell r="I332">
            <v>650101</v>
          </cell>
          <cell r="J332" t="str">
            <v>NUT</v>
          </cell>
          <cell r="K332" t="str">
            <v>OTP</v>
          </cell>
          <cell r="L332">
            <v>470286.45574</v>
          </cell>
          <cell r="M332">
            <v>235143.22787</v>
          </cell>
          <cell r="P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P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P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P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P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P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P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P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P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P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P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P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P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P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P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P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P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P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P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P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P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P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P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P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P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P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P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P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P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P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P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P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P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P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P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P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P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P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P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P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P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P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P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P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P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P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P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P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P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P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P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P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P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P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P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P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P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P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P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P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P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P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P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P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P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P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P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P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P400">
            <v>0</v>
          </cell>
        </row>
      </sheetData>
      <sheetData sheetId="7" refreshError="1">
        <row r="4">
          <cell r="A4" t="str">
            <v>STAFF CODE</v>
          </cell>
          <cell r="B4" t="str">
            <v>STATUS</v>
          </cell>
          <cell r="C4" t="str">
            <v>BASE</v>
          </cell>
          <cell r="D4" t="str">
            <v>NAME</v>
          </cell>
          <cell r="E4" t="str">
            <v>POSITION</v>
          </cell>
          <cell r="F4" t="str">
            <v>DEPT</v>
          </cell>
          <cell r="G4" t="str">
            <v>LOCATION</v>
          </cell>
          <cell r="H4" t="str">
            <v>GRADE</v>
          </cell>
          <cell r="I4" t="str">
            <v xml:space="preserve"> DATE OF APPROVAL</v>
          </cell>
          <cell r="J4" t="str">
            <v>DURATION OF REIMBURSEMENT</v>
          </cell>
          <cell r="K4" t="str">
            <v>FIRST MONTH OF REIMBURSEMENT</v>
          </cell>
          <cell r="L4" t="str">
            <v>MAXIMUM AMOUNT OF LOAN</v>
          </cell>
          <cell r="M4" t="str">
            <v>AMOUNT APPROVED</v>
          </cell>
          <cell r="N4" t="str">
            <v>JAN</v>
          </cell>
          <cell r="O4" t="str">
            <v>FEB</v>
          </cell>
          <cell r="P4" t="str">
            <v>MAR</v>
          </cell>
          <cell r="Q4" t="str">
            <v>APR</v>
          </cell>
          <cell r="R4" t="str">
            <v>MAY</v>
          </cell>
          <cell r="S4" t="str">
            <v>JUN</v>
          </cell>
          <cell r="T4" t="str">
            <v>JUL</v>
          </cell>
          <cell r="U4" t="str">
            <v>AUG</v>
          </cell>
          <cell r="V4" t="str">
            <v>SEP</v>
          </cell>
          <cell r="W4" t="str">
            <v>OCT</v>
          </cell>
          <cell r="X4" t="str">
            <v>NOV</v>
          </cell>
          <cell r="Y4" t="str">
            <v>DEC</v>
          </cell>
          <cell r="Z4" t="str">
            <v>AMOUNT DUE THE CURRENT MONTH</v>
          </cell>
          <cell r="AA4" t="str">
            <v>REIMBURSMENT CHECK</v>
          </cell>
        </row>
        <row r="5">
          <cell r="A5" t="str">
            <v>EF0001</v>
          </cell>
          <cell r="B5" t="str">
            <v>Active</v>
          </cell>
          <cell r="C5" t="str">
            <v>ELFASHER</v>
          </cell>
          <cell r="D5" t="str">
            <v xml:space="preserve">Abdalla EL NOUR MOHAMMED YAHIA </v>
          </cell>
          <cell r="E5" t="str">
            <v>Watchman</v>
          </cell>
          <cell r="F5" t="str">
            <v>NUT</v>
          </cell>
          <cell r="G5" t="str">
            <v>TFC</v>
          </cell>
          <cell r="H5" t="str">
            <v>A4</v>
          </cell>
          <cell r="I5">
            <v>0</v>
          </cell>
          <cell r="J5">
            <v>28.493150684931507</v>
          </cell>
          <cell r="K5">
            <v>0</v>
          </cell>
          <cell r="L5">
            <v>436161.64845153713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Z5">
            <v>0</v>
          </cell>
          <cell r="AA5">
            <v>0</v>
          </cell>
        </row>
        <row r="6">
          <cell r="A6" t="str">
            <v>EF0002</v>
          </cell>
          <cell r="B6" t="str">
            <v>Stopped</v>
          </cell>
          <cell r="C6" t="str">
            <v>ELFASHER</v>
          </cell>
          <cell r="D6" t="str">
            <v xml:space="preserve">Abdalla IDRISS DEILA MANSUR </v>
          </cell>
          <cell r="E6" t="str">
            <v>Driver</v>
          </cell>
          <cell r="F6" t="str">
            <v>LOG</v>
          </cell>
          <cell r="G6" t="str">
            <v>Office</v>
          </cell>
          <cell r="H6" t="str">
            <v>C</v>
          </cell>
          <cell r="I6">
            <v>0</v>
          </cell>
          <cell r="J6">
            <v>0</v>
          </cell>
          <cell r="K6">
            <v>0</v>
          </cell>
          <cell r="L6">
            <v>580536.02859999996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Z6">
            <v>0</v>
          </cell>
          <cell r="AA6">
            <v>0</v>
          </cell>
        </row>
        <row r="7">
          <cell r="A7" t="str">
            <v>EF0003</v>
          </cell>
          <cell r="B7" t="str">
            <v>Stopped</v>
          </cell>
          <cell r="C7" t="str">
            <v>ELFASHER</v>
          </cell>
          <cell r="D7" t="str">
            <v xml:space="preserve">Abdallah AHMED ISSA  </v>
          </cell>
          <cell r="E7" t="str">
            <v>Watchman</v>
          </cell>
          <cell r="F7" t="str">
            <v>NUT</v>
          </cell>
          <cell r="G7" t="str">
            <v>SFC</v>
          </cell>
          <cell r="H7" t="str">
            <v>A2</v>
          </cell>
          <cell r="I7">
            <v>0</v>
          </cell>
          <cell r="J7">
            <v>0</v>
          </cell>
          <cell r="K7">
            <v>0</v>
          </cell>
          <cell r="L7">
            <v>413621.83671648003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Z7">
            <v>0</v>
          </cell>
          <cell r="AA7">
            <v>0</v>
          </cell>
        </row>
        <row r="8">
          <cell r="A8" t="str">
            <v>EF0004</v>
          </cell>
          <cell r="B8" t="str">
            <v>Stopped</v>
          </cell>
          <cell r="C8" t="str">
            <v>ELFASHER</v>
          </cell>
          <cell r="D8" t="str">
            <v xml:space="preserve">Abdallah EISSA ADAM </v>
          </cell>
          <cell r="E8" t="str">
            <v>Watchman</v>
          </cell>
          <cell r="F8" t="str">
            <v>NUT</v>
          </cell>
          <cell r="G8" t="str">
            <v>SFC</v>
          </cell>
          <cell r="H8" t="str">
            <v>A2</v>
          </cell>
          <cell r="I8">
            <v>0</v>
          </cell>
          <cell r="J8">
            <v>24.438356164383563</v>
          </cell>
          <cell r="K8">
            <v>0</v>
          </cell>
          <cell r="L8">
            <v>413621.83671648003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Z8">
            <v>0</v>
          </cell>
          <cell r="AA8">
            <v>0</v>
          </cell>
        </row>
        <row r="9">
          <cell r="A9" t="str">
            <v>EF0005</v>
          </cell>
          <cell r="B9" t="str">
            <v>Stopped</v>
          </cell>
          <cell r="C9" t="str">
            <v>ELFASHER</v>
          </cell>
          <cell r="D9" t="str">
            <v xml:space="preserve">Abdulaziz ADAM ISHAG </v>
          </cell>
          <cell r="E9" t="str">
            <v xml:space="preserve">Food Mixer </v>
          </cell>
          <cell r="F9" t="str">
            <v>NUT</v>
          </cell>
          <cell r="G9" t="str">
            <v>SFC</v>
          </cell>
          <cell r="H9" t="str">
            <v>B2</v>
          </cell>
          <cell r="I9">
            <v>0</v>
          </cell>
          <cell r="J9">
            <v>0</v>
          </cell>
          <cell r="K9">
            <v>0</v>
          </cell>
          <cell r="L9">
            <v>489826.67515471968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Z9">
            <v>0</v>
          </cell>
          <cell r="AA9">
            <v>0</v>
          </cell>
        </row>
        <row r="10">
          <cell r="A10" t="str">
            <v>EF0007</v>
          </cell>
          <cell r="B10" t="str">
            <v>Active</v>
          </cell>
          <cell r="C10" t="str">
            <v>ELFASHER</v>
          </cell>
          <cell r="D10" t="str">
            <v xml:space="preserve">Abderahman OMER MOHAMED </v>
          </cell>
          <cell r="E10" t="str">
            <v xml:space="preserve">Phase Monitor </v>
          </cell>
          <cell r="F10" t="str">
            <v>NUT</v>
          </cell>
          <cell r="G10" t="str">
            <v>TFC</v>
          </cell>
          <cell r="H10" t="str">
            <v>B4</v>
          </cell>
          <cell r="I10">
            <v>0</v>
          </cell>
          <cell r="J10">
            <v>0</v>
          </cell>
          <cell r="K10">
            <v>0</v>
          </cell>
          <cell r="L10">
            <v>517011.31442510424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Z10">
            <v>0</v>
          </cell>
          <cell r="AA10">
            <v>0</v>
          </cell>
        </row>
        <row r="11">
          <cell r="A11" t="str">
            <v>EF0008</v>
          </cell>
          <cell r="B11" t="str">
            <v>Stopped</v>
          </cell>
          <cell r="C11" t="str">
            <v>ELFASHER</v>
          </cell>
          <cell r="D11" t="str">
            <v xml:space="preserve">Abdulkazim YOUSSUF MOHAMED </v>
          </cell>
          <cell r="E11" t="str">
            <v>Watchman</v>
          </cell>
          <cell r="F11" t="str">
            <v>NUT</v>
          </cell>
          <cell r="G11" t="str">
            <v>SFC</v>
          </cell>
          <cell r="H11" t="str">
            <v>A1</v>
          </cell>
          <cell r="I11">
            <v>0</v>
          </cell>
          <cell r="J11">
            <v>9.5479452054794507</v>
          </cell>
          <cell r="K11">
            <v>0</v>
          </cell>
          <cell r="L11">
            <v>405204.07460792002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Z11">
            <v>0</v>
          </cell>
          <cell r="AA11">
            <v>0</v>
          </cell>
        </row>
        <row r="12">
          <cell r="A12" t="str">
            <v>EF0009</v>
          </cell>
          <cell r="B12" t="str">
            <v>Stopped</v>
          </cell>
          <cell r="C12" t="str">
            <v>ELFASHER</v>
          </cell>
          <cell r="D12" t="str">
            <v xml:space="preserve">Abdulkrim ADAM IZAK </v>
          </cell>
          <cell r="E12" t="str">
            <v xml:space="preserve">Food Mixer </v>
          </cell>
          <cell r="F12" t="str">
            <v>NUT</v>
          </cell>
          <cell r="G12" t="str">
            <v>SFC</v>
          </cell>
          <cell r="H12" t="str">
            <v>B2</v>
          </cell>
          <cell r="I12">
            <v>0</v>
          </cell>
          <cell r="J12">
            <v>0</v>
          </cell>
          <cell r="K12">
            <v>0</v>
          </cell>
          <cell r="L12">
            <v>489826.67515471968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Z12">
            <v>0</v>
          </cell>
          <cell r="AA12">
            <v>0</v>
          </cell>
        </row>
        <row r="13">
          <cell r="A13" t="str">
            <v>EF0010</v>
          </cell>
          <cell r="B13" t="str">
            <v>Stopped</v>
          </cell>
          <cell r="C13" t="str">
            <v>ELFASHER</v>
          </cell>
          <cell r="D13" t="str">
            <v xml:space="preserve">Abaker ARBAB ADAM  </v>
          </cell>
          <cell r="E13" t="str">
            <v>Watchman</v>
          </cell>
          <cell r="F13" t="str">
            <v>NUT</v>
          </cell>
          <cell r="G13" t="str">
            <v>SFC</v>
          </cell>
          <cell r="H13" t="str">
            <v>A2</v>
          </cell>
          <cell r="I13">
            <v>0</v>
          </cell>
          <cell r="J13">
            <v>24.109589041095887</v>
          </cell>
          <cell r="K13">
            <v>0</v>
          </cell>
          <cell r="L13">
            <v>413621.83671648003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Z13">
            <v>0</v>
          </cell>
          <cell r="AA13">
            <v>0</v>
          </cell>
        </row>
        <row r="14">
          <cell r="A14" t="str">
            <v>EF0011</v>
          </cell>
          <cell r="B14" t="str">
            <v>Active</v>
          </cell>
          <cell r="C14" t="str">
            <v>ELFASHER</v>
          </cell>
          <cell r="D14" t="str">
            <v xml:space="preserve">Abu Zaid MOHAMMED ABDALLAH </v>
          </cell>
          <cell r="E14" t="str">
            <v>Transport/Secu Manager</v>
          </cell>
          <cell r="F14" t="str">
            <v>LOG</v>
          </cell>
          <cell r="G14" t="str">
            <v>Office</v>
          </cell>
          <cell r="H14" t="str">
            <v>F4</v>
          </cell>
          <cell r="I14">
            <v>0</v>
          </cell>
          <cell r="J14">
            <v>43.109589041095887</v>
          </cell>
          <cell r="K14">
            <v>0</v>
          </cell>
          <cell r="L14">
            <v>1126558.9190596484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Z14">
            <v>0</v>
          </cell>
          <cell r="AA14">
            <v>0</v>
          </cell>
        </row>
        <row r="15">
          <cell r="A15" t="str">
            <v>EF0012</v>
          </cell>
          <cell r="B15" t="str">
            <v>Stopped</v>
          </cell>
          <cell r="C15" t="str">
            <v>ELFASHER</v>
          </cell>
          <cell r="D15" t="str">
            <v xml:space="preserve">Adam ABAKHER AHMED </v>
          </cell>
          <cell r="E15" t="str">
            <v xml:space="preserve">Supervisor </v>
          </cell>
          <cell r="F15" t="str">
            <v>NUT</v>
          </cell>
          <cell r="G15" t="str">
            <v>SFC</v>
          </cell>
          <cell r="H15" t="str">
            <v>F2</v>
          </cell>
          <cell r="I15">
            <v>0</v>
          </cell>
          <cell r="J15">
            <v>24.109589041095887</v>
          </cell>
          <cell r="K15">
            <v>0</v>
          </cell>
          <cell r="L15">
            <v>1063192.2554061953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Z15">
            <v>0</v>
          </cell>
          <cell r="AA15">
            <v>0</v>
          </cell>
        </row>
        <row r="16">
          <cell r="A16" t="str">
            <v>EF0013</v>
          </cell>
          <cell r="B16" t="str">
            <v>Active</v>
          </cell>
          <cell r="C16" t="str">
            <v>ELFASHER</v>
          </cell>
          <cell r="D16" t="str">
            <v xml:space="preserve">Adam IBRAHIM ABDALLA </v>
          </cell>
          <cell r="E16" t="str">
            <v>Registrar</v>
          </cell>
          <cell r="F16" t="str">
            <v>NUT</v>
          </cell>
          <cell r="G16" t="str">
            <v>OTP</v>
          </cell>
          <cell r="H16" t="str">
            <v>C4</v>
          </cell>
          <cell r="I16">
            <v>0</v>
          </cell>
          <cell r="J16">
            <v>48.835616438356155</v>
          </cell>
          <cell r="K16">
            <v>0</v>
          </cell>
          <cell r="L16">
            <v>638286.74939056206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Z16">
            <v>0</v>
          </cell>
          <cell r="AA16">
            <v>0</v>
          </cell>
        </row>
        <row r="17">
          <cell r="A17" t="str">
            <v>EF0014</v>
          </cell>
          <cell r="B17" t="str">
            <v>Active</v>
          </cell>
          <cell r="C17" t="str">
            <v>ELFASHER</v>
          </cell>
          <cell r="D17" t="str">
            <v xml:space="preserve">Adam MOHAMEDIN ADAM  </v>
          </cell>
          <cell r="E17" t="str">
            <v xml:space="preserve">Storekeeper </v>
          </cell>
          <cell r="F17" t="str">
            <v>LOG</v>
          </cell>
          <cell r="G17" t="str">
            <v>Office</v>
          </cell>
          <cell r="H17" t="str">
            <v>E4</v>
          </cell>
          <cell r="I17">
            <v>0</v>
          </cell>
          <cell r="J17">
            <v>28.561643835616437</v>
          </cell>
          <cell r="K17">
            <v>0</v>
          </cell>
          <cell r="L17">
            <v>942072.5276072612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Z17">
            <v>0</v>
          </cell>
          <cell r="AA17">
            <v>0</v>
          </cell>
        </row>
        <row r="18">
          <cell r="A18" t="str">
            <v>EF0015</v>
          </cell>
          <cell r="B18" t="str">
            <v>Stopped</v>
          </cell>
          <cell r="C18" t="str">
            <v>ELFASHER</v>
          </cell>
          <cell r="D18" t="str">
            <v xml:space="preserve">Adam MOHAMED ADAM SFC </v>
          </cell>
          <cell r="E18" t="str">
            <v>Health Educator</v>
          </cell>
          <cell r="F18" t="str">
            <v>NUT</v>
          </cell>
          <cell r="G18" t="str">
            <v>SFC</v>
          </cell>
          <cell r="H18" t="str">
            <v>C2</v>
          </cell>
          <cell r="I18">
            <v>0</v>
          </cell>
          <cell r="J18">
            <v>36.356164383561634</v>
          </cell>
          <cell r="K18">
            <v>0</v>
          </cell>
          <cell r="L18">
            <v>604134.03552884806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Z18">
            <v>0</v>
          </cell>
          <cell r="AA18">
            <v>0</v>
          </cell>
        </row>
        <row r="19">
          <cell r="A19" t="str">
            <v>EF0016</v>
          </cell>
          <cell r="B19" t="str">
            <v>Active</v>
          </cell>
          <cell r="C19" t="str">
            <v>ELFASHER</v>
          </cell>
          <cell r="D19" t="str">
            <v xml:space="preserve">Adam OSMAN AHMED </v>
          </cell>
          <cell r="E19" t="str">
            <v>PM team leader</v>
          </cell>
          <cell r="F19" t="str">
            <v>NUT</v>
          </cell>
          <cell r="G19" t="str">
            <v>TFC</v>
          </cell>
          <cell r="H19" t="str">
            <v>C4</v>
          </cell>
          <cell r="I19">
            <v>0</v>
          </cell>
          <cell r="J19">
            <v>17.438356164383563</v>
          </cell>
          <cell r="K19">
            <v>0</v>
          </cell>
          <cell r="L19">
            <v>638286.74939056206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Z19">
            <v>0</v>
          </cell>
          <cell r="AA19">
            <v>0</v>
          </cell>
        </row>
        <row r="20">
          <cell r="A20" t="str">
            <v>EF0017</v>
          </cell>
          <cell r="B20" t="str">
            <v>Active</v>
          </cell>
          <cell r="C20" t="str">
            <v>ELFASHER</v>
          </cell>
          <cell r="D20" t="str">
            <v xml:space="preserve">Eldouma ABDELBASHER AHMED </v>
          </cell>
          <cell r="E20" t="str">
            <v>Watchman</v>
          </cell>
          <cell r="F20" t="str">
            <v>NUT</v>
          </cell>
          <cell r="G20" t="str">
            <v>TFC</v>
          </cell>
          <cell r="H20" t="str">
            <v>A4</v>
          </cell>
          <cell r="I20">
            <v>0</v>
          </cell>
          <cell r="J20">
            <v>0</v>
          </cell>
          <cell r="K20">
            <v>0</v>
          </cell>
          <cell r="L20">
            <v>436161.64845153713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Z20">
            <v>0</v>
          </cell>
          <cell r="AA20">
            <v>0</v>
          </cell>
        </row>
        <row r="21">
          <cell r="A21" t="str">
            <v>EF0018</v>
          </cell>
          <cell r="B21" t="str">
            <v>Active</v>
          </cell>
          <cell r="C21" t="str">
            <v>ELFASHER</v>
          </cell>
          <cell r="D21" t="str">
            <v xml:space="preserve">Ahmed el Tijani MANSUR MAHMUD </v>
          </cell>
          <cell r="E21" t="str">
            <v>Watchman</v>
          </cell>
          <cell r="F21" t="str">
            <v>LOG</v>
          </cell>
          <cell r="G21" t="str">
            <v>Office</v>
          </cell>
          <cell r="H21" t="str">
            <v>A4</v>
          </cell>
          <cell r="I21">
            <v>39264</v>
          </cell>
          <cell r="J21" t="str">
            <v>3 months</v>
          </cell>
          <cell r="K21" t="str">
            <v>February</v>
          </cell>
          <cell r="L21">
            <v>436161.64845153713</v>
          </cell>
          <cell r="M21">
            <v>413000</v>
          </cell>
          <cell r="N21">
            <v>0</v>
          </cell>
          <cell r="O21">
            <v>113000</v>
          </cell>
          <cell r="P21">
            <v>150000</v>
          </cell>
          <cell r="Q21">
            <v>150000</v>
          </cell>
          <cell r="Z21">
            <v>0</v>
          </cell>
          <cell r="AA21">
            <v>0</v>
          </cell>
        </row>
        <row r="22">
          <cell r="A22" t="str">
            <v>EF0019</v>
          </cell>
          <cell r="B22" t="str">
            <v>Stopped</v>
          </cell>
          <cell r="C22" t="str">
            <v>ELFASHER</v>
          </cell>
          <cell r="D22" t="str">
            <v xml:space="preserve">Ahmed MEKKI AHMED </v>
          </cell>
          <cell r="E22" t="str">
            <v>Health Educator</v>
          </cell>
          <cell r="F22" t="str">
            <v>NUT</v>
          </cell>
          <cell r="G22" t="str">
            <v>SFC</v>
          </cell>
          <cell r="H22" t="str">
            <v>C2</v>
          </cell>
          <cell r="I22">
            <v>0</v>
          </cell>
          <cell r="J22">
            <v>27.109589041095887</v>
          </cell>
          <cell r="K22">
            <v>0</v>
          </cell>
          <cell r="L22">
            <v>604134.03552884806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Z22">
            <v>0</v>
          </cell>
          <cell r="AA22">
            <v>0</v>
          </cell>
        </row>
        <row r="23">
          <cell r="A23" t="str">
            <v>EF0020</v>
          </cell>
          <cell r="B23" t="str">
            <v>Active</v>
          </cell>
          <cell r="C23" t="str">
            <v>ELFASHER</v>
          </cell>
          <cell r="D23" t="str">
            <v xml:space="preserve">Ahmed YOUSSUF Mohamed  </v>
          </cell>
          <cell r="E23" t="str">
            <v>Food security Supervisor</v>
          </cell>
          <cell r="F23" t="str">
            <v>FS</v>
          </cell>
          <cell r="G23" t="str">
            <v>Field</v>
          </cell>
          <cell r="H23" t="str">
            <v>F4</v>
          </cell>
          <cell r="I23" t="str">
            <v>22/1/2007</v>
          </cell>
          <cell r="J23" t="str">
            <v>3 months</v>
          </cell>
          <cell r="K23" t="str">
            <v>February</v>
          </cell>
          <cell r="L23">
            <v>1126558.9190596484</v>
          </cell>
          <cell r="M23">
            <v>1050000</v>
          </cell>
          <cell r="N23">
            <v>0</v>
          </cell>
          <cell r="O23">
            <v>400000</v>
          </cell>
          <cell r="P23">
            <v>400000</v>
          </cell>
          <cell r="Q23">
            <v>250000</v>
          </cell>
          <cell r="Z23">
            <v>0</v>
          </cell>
          <cell r="AA23">
            <v>0</v>
          </cell>
        </row>
        <row r="24">
          <cell r="A24" t="str">
            <v>EF0021</v>
          </cell>
          <cell r="B24" t="str">
            <v>Active</v>
          </cell>
          <cell r="C24" t="str">
            <v>ELFASHER</v>
          </cell>
          <cell r="D24" t="str">
            <v xml:space="preserve">Aisha BABIKIR SHUMO </v>
          </cell>
          <cell r="E24" t="str">
            <v>Home Visitor</v>
          </cell>
          <cell r="F24" t="str">
            <v>NUT</v>
          </cell>
          <cell r="G24" t="str">
            <v>TFC</v>
          </cell>
          <cell r="H24" t="str">
            <v>B4</v>
          </cell>
          <cell r="I24">
            <v>0</v>
          </cell>
          <cell r="J24">
            <v>8.5479452054794507</v>
          </cell>
          <cell r="K24">
            <v>0</v>
          </cell>
          <cell r="L24">
            <v>517011.31442510424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Z24">
            <v>0</v>
          </cell>
          <cell r="AA24">
            <v>0</v>
          </cell>
        </row>
        <row r="25">
          <cell r="A25" t="str">
            <v>EF0022</v>
          </cell>
          <cell r="B25" t="str">
            <v>Stopped</v>
          </cell>
          <cell r="C25" t="str">
            <v>ELFASHER</v>
          </cell>
          <cell r="D25" t="str">
            <v xml:space="preserve">Al Tom AHMED IDRISS ALI </v>
          </cell>
          <cell r="E25" t="str">
            <v>Watchman</v>
          </cell>
          <cell r="F25" t="str">
            <v>LOG</v>
          </cell>
          <cell r="G25" t="str">
            <v>Guest House</v>
          </cell>
          <cell r="H25" t="str">
            <v>A</v>
          </cell>
          <cell r="I25">
            <v>0</v>
          </cell>
          <cell r="J25">
            <v>0</v>
          </cell>
          <cell r="K25">
            <v>0</v>
          </cell>
          <cell r="L25">
            <v>396786.07494000002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Z25">
            <v>0</v>
          </cell>
          <cell r="AA25">
            <v>0</v>
          </cell>
        </row>
        <row r="26">
          <cell r="A26" t="str">
            <v>EF0023</v>
          </cell>
          <cell r="B26" t="str">
            <v>Active</v>
          </cell>
          <cell r="C26" t="str">
            <v>ELFASHER</v>
          </cell>
          <cell r="D26" t="str">
            <v xml:space="preserve">Al Tom ISMAIL MOHAMMED </v>
          </cell>
          <cell r="E26" t="str">
            <v xml:space="preserve">Watchman </v>
          </cell>
          <cell r="F26" t="str">
            <v>LOG</v>
          </cell>
          <cell r="G26" t="str">
            <v>WHouse</v>
          </cell>
          <cell r="H26" t="str">
            <v>A4</v>
          </cell>
          <cell r="I26">
            <v>0</v>
          </cell>
          <cell r="J26">
            <v>0</v>
          </cell>
          <cell r="K26">
            <v>0</v>
          </cell>
          <cell r="L26">
            <v>436161.64845153713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Z26">
            <v>0</v>
          </cell>
          <cell r="AA26">
            <v>0</v>
          </cell>
        </row>
        <row r="27">
          <cell r="A27" t="str">
            <v>EF0024</v>
          </cell>
          <cell r="B27" t="str">
            <v>Active</v>
          </cell>
          <cell r="C27" t="str">
            <v>ELFASHER</v>
          </cell>
          <cell r="D27" t="str">
            <v xml:space="preserve">Amir ABAKER ADAM </v>
          </cell>
          <cell r="E27" t="str">
            <v>PM team leader</v>
          </cell>
          <cell r="F27" t="str">
            <v>NUT</v>
          </cell>
          <cell r="G27" t="str">
            <v>TFC</v>
          </cell>
          <cell r="H27" t="str">
            <v>C4</v>
          </cell>
          <cell r="I27" t="str">
            <v>22/1/2007</v>
          </cell>
          <cell r="J27" t="str">
            <v>3 months</v>
          </cell>
          <cell r="K27" t="str">
            <v>February</v>
          </cell>
          <cell r="L27">
            <v>638286.74939056206</v>
          </cell>
          <cell r="M27">
            <v>600000</v>
          </cell>
          <cell r="N27">
            <v>0</v>
          </cell>
          <cell r="O27">
            <v>200000</v>
          </cell>
          <cell r="P27">
            <v>200000</v>
          </cell>
          <cell r="Q27">
            <v>200000</v>
          </cell>
          <cell r="Z27">
            <v>0</v>
          </cell>
          <cell r="AA27">
            <v>0</v>
          </cell>
        </row>
        <row r="28">
          <cell r="A28" t="str">
            <v>EF0025</v>
          </cell>
          <cell r="B28" t="str">
            <v>Stopped</v>
          </cell>
          <cell r="C28" t="str">
            <v>ELFASHER</v>
          </cell>
          <cell r="D28" t="str">
            <v xml:space="preserve">Amira ABDERAHIM </v>
          </cell>
          <cell r="E28" t="str">
            <v xml:space="preserve">Phase Monitor </v>
          </cell>
          <cell r="F28" t="str">
            <v>NUT</v>
          </cell>
          <cell r="G28" t="str">
            <v>TFC</v>
          </cell>
          <cell r="H28" t="str">
            <v>B</v>
          </cell>
          <cell r="I28">
            <v>0</v>
          </cell>
          <cell r="J28">
            <v>0</v>
          </cell>
          <cell r="K28">
            <v>0</v>
          </cell>
          <cell r="L28">
            <v>470286.45574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Z28">
            <v>0</v>
          </cell>
          <cell r="AA28">
            <v>0</v>
          </cell>
        </row>
        <row r="29">
          <cell r="A29" t="str">
            <v>EF0026</v>
          </cell>
          <cell r="B29" t="str">
            <v>Active</v>
          </cell>
          <cell r="C29" t="str">
            <v>ELFASHER</v>
          </cell>
          <cell r="D29" t="str">
            <v xml:space="preserve">Amna AHMED ABDELLA </v>
          </cell>
          <cell r="E29" t="str">
            <v>Cleaner</v>
          </cell>
          <cell r="F29" t="str">
            <v>ADMIN</v>
          </cell>
          <cell r="G29" t="str">
            <v>Guest House</v>
          </cell>
          <cell r="H29" t="str">
            <v>A4</v>
          </cell>
          <cell r="I29">
            <v>3</v>
          </cell>
          <cell r="J29">
            <v>15.438356164383563</v>
          </cell>
          <cell r="K29">
            <v>0</v>
          </cell>
          <cell r="L29">
            <v>436161.64845153713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3</v>
          </cell>
          <cell r="Z29">
            <v>0</v>
          </cell>
          <cell r="AA29">
            <v>0</v>
          </cell>
        </row>
        <row r="30">
          <cell r="A30" t="str">
            <v>EF0027</v>
          </cell>
          <cell r="B30" t="str">
            <v>Stopped</v>
          </cell>
          <cell r="C30" t="str">
            <v>ELFASHER</v>
          </cell>
          <cell r="D30" t="str">
            <v xml:space="preserve">Angelo WOLL </v>
          </cell>
          <cell r="E30" t="str">
            <v>PM team leader</v>
          </cell>
          <cell r="F30" t="str">
            <v>NUT</v>
          </cell>
          <cell r="G30" t="str">
            <v>TFC</v>
          </cell>
          <cell r="H30" t="str">
            <v>C</v>
          </cell>
          <cell r="I30">
            <v>0</v>
          </cell>
          <cell r="J30">
            <v>0</v>
          </cell>
          <cell r="K30">
            <v>0</v>
          </cell>
          <cell r="L30">
            <v>580536.02859999996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Z30">
            <v>0</v>
          </cell>
          <cell r="AA30">
            <v>0</v>
          </cell>
        </row>
        <row r="31">
          <cell r="A31" t="str">
            <v>EF0028</v>
          </cell>
          <cell r="B31" t="str">
            <v>Stopped</v>
          </cell>
          <cell r="C31" t="str">
            <v>ELFASHER</v>
          </cell>
          <cell r="D31" t="str">
            <v xml:space="preserve">Asjad ABDALLA ADAM </v>
          </cell>
          <cell r="E31" t="str">
            <v xml:space="preserve">Food security monitor </v>
          </cell>
          <cell r="F31" t="str">
            <v>FS</v>
          </cell>
          <cell r="G31" t="str">
            <v>Field</v>
          </cell>
          <cell r="H31" t="str">
            <v>D</v>
          </cell>
          <cell r="I31">
            <v>0</v>
          </cell>
          <cell r="J31">
            <v>-0.64383561643836629</v>
          </cell>
          <cell r="K31">
            <v>0</v>
          </cell>
          <cell r="L31">
            <v>706535.77600000007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Z31">
            <v>0</v>
          </cell>
          <cell r="AA31">
            <v>0</v>
          </cell>
        </row>
        <row r="32">
          <cell r="A32" t="str">
            <v>EF0029</v>
          </cell>
          <cell r="B32" t="str">
            <v>Stopped</v>
          </cell>
          <cell r="C32" t="str">
            <v>ELFASHER</v>
          </cell>
          <cell r="D32" t="str">
            <v xml:space="preserve">Asma MOHAMED SALEH </v>
          </cell>
          <cell r="E32" t="str">
            <v xml:space="preserve">Measurer </v>
          </cell>
          <cell r="F32" t="str">
            <v>NUT</v>
          </cell>
          <cell r="G32" t="str">
            <v>TFC</v>
          </cell>
          <cell r="H32" t="str">
            <v>B</v>
          </cell>
          <cell r="I32">
            <v>0</v>
          </cell>
          <cell r="J32">
            <v>21.150684931506845</v>
          </cell>
          <cell r="K32">
            <v>0</v>
          </cell>
          <cell r="L32">
            <v>470286.45574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Z32">
            <v>0</v>
          </cell>
          <cell r="AA32">
            <v>0</v>
          </cell>
        </row>
        <row r="33">
          <cell r="A33" t="str">
            <v>EF0030</v>
          </cell>
          <cell r="B33" t="str">
            <v>Stopped</v>
          </cell>
          <cell r="C33" t="str">
            <v>ELFASHER</v>
          </cell>
          <cell r="D33" t="str">
            <v xml:space="preserve">Awatif SALEH ABAKER </v>
          </cell>
          <cell r="E33" t="str">
            <v xml:space="preserve">Phase Monitor </v>
          </cell>
          <cell r="F33" t="str">
            <v>NUT</v>
          </cell>
          <cell r="G33" t="str">
            <v>TFC</v>
          </cell>
          <cell r="H33" t="str">
            <v>B1</v>
          </cell>
          <cell r="I33">
            <v>0</v>
          </cell>
          <cell r="J33">
            <v>24.109589041095887</v>
          </cell>
          <cell r="K33">
            <v>0</v>
          </cell>
          <cell r="L33">
            <v>480056.92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Z33">
            <v>0</v>
          </cell>
          <cell r="AA33">
            <v>0</v>
          </cell>
        </row>
        <row r="34">
          <cell r="A34" t="str">
            <v>EF0031</v>
          </cell>
          <cell r="B34" t="str">
            <v>Active</v>
          </cell>
          <cell r="C34" t="str">
            <v>ELFASHER</v>
          </cell>
          <cell r="D34" t="str">
            <v xml:space="preserve">Aziza ABDALLA ABAKER </v>
          </cell>
          <cell r="E34" t="str">
            <v>Social animator</v>
          </cell>
          <cell r="F34" t="str">
            <v>NUT</v>
          </cell>
          <cell r="G34" t="str">
            <v>OTP</v>
          </cell>
          <cell r="H34" t="str">
            <v>C4</v>
          </cell>
          <cell r="I34">
            <v>0</v>
          </cell>
          <cell r="J34">
            <v>0</v>
          </cell>
          <cell r="K34">
            <v>0</v>
          </cell>
          <cell r="L34">
            <v>638286.74939056206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Z34">
            <v>0</v>
          </cell>
          <cell r="AA34">
            <v>0</v>
          </cell>
        </row>
        <row r="35">
          <cell r="A35" t="str">
            <v>EF0032</v>
          </cell>
          <cell r="B35" t="str">
            <v>Stopped</v>
          </cell>
          <cell r="C35" t="str">
            <v>ELFASHER</v>
          </cell>
          <cell r="D35" t="str">
            <v xml:space="preserve">Betty GRACE </v>
          </cell>
          <cell r="E35" t="str">
            <v>Nurse</v>
          </cell>
          <cell r="F35" t="str">
            <v>NUT</v>
          </cell>
          <cell r="G35" t="str">
            <v>TFC</v>
          </cell>
          <cell r="H35" t="str">
            <v>D</v>
          </cell>
          <cell r="I35">
            <v>5</v>
          </cell>
          <cell r="J35">
            <v>0.35616438356163371</v>
          </cell>
          <cell r="K35">
            <v>0</v>
          </cell>
          <cell r="L35">
            <v>706535.77600000007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5</v>
          </cell>
          <cell r="Z35">
            <v>0</v>
          </cell>
          <cell r="AA35">
            <v>0</v>
          </cell>
        </row>
        <row r="36">
          <cell r="A36" t="str">
            <v>EF0033</v>
          </cell>
          <cell r="B36" t="str">
            <v>Stopped</v>
          </cell>
          <cell r="C36" t="str">
            <v>ELFASHER</v>
          </cell>
          <cell r="D36" t="str">
            <v xml:space="preserve">Ehmad MAHJOUB MOHAMMED </v>
          </cell>
          <cell r="E36" t="str">
            <v xml:space="preserve">Radio operator </v>
          </cell>
          <cell r="F36" t="str">
            <v>LOG</v>
          </cell>
          <cell r="G36" t="str">
            <v>Office</v>
          </cell>
          <cell r="H36" t="str">
            <v>D</v>
          </cell>
          <cell r="I36">
            <v>0</v>
          </cell>
          <cell r="J36">
            <v>43.013698630136986</v>
          </cell>
          <cell r="K36">
            <v>0</v>
          </cell>
          <cell r="L36">
            <v>706535.77600000007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Z36">
            <v>0</v>
          </cell>
          <cell r="AA36">
            <v>0</v>
          </cell>
        </row>
        <row r="37">
          <cell r="A37" t="str">
            <v>EF0034</v>
          </cell>
          <cell r="B37" t="str">
            <v>Stopped</v>
          </cell>
          <cell r="C37" t="str">
            <v>ELFASHER</v>
          </cell>
          <cell r="D37" t="str">
            <v xml:space="preserve">Elie THOMAS </v>
          </cell>
          <cell r="E37" t="str">
            <v>Nurse</v>
          </cell>
          <cell r="F37" t="str">
            <v>NUT</v>
          </cell>
          <cell r="G37" t="str">
            <v>TFC</v>
          </cell>
          <cell r="H37" t="str">
            <v>D</v>
          </cell>
          <cell r="I37">
            <v>0</v>
          </cell>
          <cell r="J37">
            <v>0</v>
          </cell>
          <cell r="K37">
            <v>0</v>
          </cell>
          <cell r="L37">
            <v>706535.77600000007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Z37">
            <v>0</v>
          </cell>
          <cell r="AA37">
            <v>0</v>
          </cell>
        </row>
        <row r="38">
          <cell r="A38" t="str">
            <v>EF0035</v>
          </cell>
          <cell r="B38" t="str">
            <v>Active</v>
          </cell>
          <cell r="C38" t="str">
            <v>ELFASHER</v>
          </cell>
          <cell r="D38" t="str">
            <v xml:space="preserve">Eltaieb ADAM AHMED </v>
          </cell>
          <cell r="E38" t="str">
            <v xml:space="preserve">Phase Monitor </v>
          </cell>
          <cell r="F38" t="str">
            <v>NUT</v>
          </cell>
          <cell r="G38" t="str">
            <v>TFC</v>
          </cell>
          <cell r="H38" t="str">
            <v>B4</v>
          </cell>
          <cell r="I38">
            <v>39252</v>
          </cell>
          <cell r="J38" t="str">
            <v>3 months</v>
          </cell>
          <cell r="K38" t="str">
            <v>July</v>
          </cell>
          <cell r="L38">
            <v>517011.31442510424</v>
          </cell>
          <cell r="M38">
            <v>480000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160000</v>
          </cell>
          <cell r="U38">
            <v>160000</v>
          </cell>
          <cell r="V38">
            <v>160000</v>
          </cell>
          <cell r="Z38">
            <v>0</v>
          </cell>
          <cell r="AA38">
            <v>0</v>
          </cell>
        </row>
        <row r="39">
          <cell r="A39" t="str">
            <v>EF0036</v>
          </cell>
          <cell r="B39" t="str">
            <v>Stopped</v>
          </cell>
          <cell r="C39" t="str">
            <v>ELFASHER</v>
          </cell>
          <cell r="D39" t="str">
            <v xml:space="preserve">Fadhia ISMIEL </v>
          </cell>
          <cell r="E39" t="str">
            <v xml:space="preserve">Cleaner </v>
          </cell>
          <cell r="F39" t="str">
            <v>NUT</v>
          </cell>
          <cell r="G39" t="str">
            <v>TFC</v>
          </cell>
          <cell r="H39" t="str">
            <v>A</v>
          </cell>
          <cell r="I39">
            <v>0</v>
          </cell>
          <cell r="J39">
            <v>23.356164383561634</v>
          </cell>
          <cell r="K39">
            <v>0</v>
          </cell>
          <cell r="L39">
            <v>396786.07494000002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Z39">
            <v>0</v>
          </cell>
          <cell r="AA39">
            <v>0</v>
          </cell>
        </row>
        <row r="40">
          <cell r="A40" t="str">
            <v>EF0037</v>
          </cell>
          <cell r="B40" t="str">
            <v>Stopped</v>
          </cell>
          <cell r="C40" t="str">
            <v>ELFASHER</v>
          </cell>
          <cell r="D40" t="str">
            <v xml:space="preserve">Fadul MOHAMMED ABDALLA </v>
          </cell>
          <cell r="E40" t="str">
            <v xml:space="preserve">Watchman </v>
          </cell>
          <cell r="F40" t="str">
            <v>LOG</v>
          </cell>
          <cell r="G40" t="str">
            <v>Guest House</v>
          </cell>
          <cell r="H40" t="str">
            <v>A</v>
          </cell>
          <cell r="I40">
            <v>0</v>
          </cell>
          <cell r="J40">
            <v>4.1095890410958873</v>
          </cell>
          <cell r="K40">
            <v>0</v>
          </cell>
          <cell r="L40">
            <v>396786.07494000002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Z40">
            <v>0</v>
          </cell>
          <cell r="AA40">
            <v>0</v>
          </cell>
        </row>
        <row r="41">
          <cell r="A41" t="str">
            <v>EF0038</v>
          </cell>
          <cell r="B41" t="str">
            <v>Active</v>
          </cell>
          <cell r="C41" t="str">
            <v>ELFASHER</v>
          </cell>
          <cell r="D41" t="str">
            <v xml:space="preserve">Fathia ABDALLHA ABDULRHAMAN  </v>
          </cell>
          <cell r="E41" t="str">
            <v xml:space="preserve">Home Visitor </v>
          </cell>
          <cell r="F41" t="str">
            <v>NUT</v>
          </cell>
          <cell r="G41" t="str">
            <v>TFC</v>
          </cell>
          <cell r="H41" t="str">
            <v>B4</v>
          </cell>
          <cell r="I41">
            <v>0</v>
          </cell>
          <cell r="J41">
            <v>45.06849315068493</v>
          </cell>
          <cell r="K41">
            <v>0</v>
          </cell>
          <cell r="L41">
            <v>517011.31442510424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Z41">
            <v>0</v>
          </cell>
          <cell r="AA41">
            <v>0</v>
          </cell>
        </row>
        <row r="42">
          <cell r="A42" t="str">
            <v>EF0039</v>
          </cell>
          <cell r="B42" t="str">
            <v>Active</v>
          </cell>
          <cell r="C42" t="str">
            <v>ELFASHER</v>
          </cell>
          <cell r="D42" t="str">
            <v xml:space="preserve">Fatima ABDERAHMAN HASSAN </v>
          </cell>
          <cell r="E42" t="str">
            <v xml:space="preserve">Cook </v>
          </cell>
          <cell r="F42" t="str">
            <v>NUT</v>
          </cell>
          <cell r="G42" t="str">
            <v>TFC</v>
          </cell>
          <cell r="H42" t="str">
            <v>A4</v>
          </cell>
          <cell r="I42">
            <v>0</v>
          </cell>
          <cell r="J42">
            <v>0</v>
          </cell>
          <cell r="K42">
            <v>0</v>
          </cell>
          <cell r="L42">
            <v>436161.64845153713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Z42">
            <v>0</v>
          </cell>
          <cell r="AA42">
            <v>0</v>
          </cell>
        </row>
        <row r="43">
          <cell r="A43" t="str">
            <v>EF0040</v>
          </cell>
          <cell r="B43" t="str">
            <v>Active</v>
          </cell>
          <cell r="C43" t="str">
            <v>ELFASHER</v>
          </cell>
          <cell r="D43" t="str">
            <v xml:space="preserve">Fatima ADAM IBRAHIM </v>
          </cell>
          <cell r="E43" t="str">
            <v>Cleaner</v>
          </cell>
          <cell r="F43" t="str">
            <v>ADMIN</v>
          </cell>
          <cell r="G43" t="str">
            <v>Office</v>
          </cell>
          <cell r="H43" t="str">
            <v>A4</v>
          </cell>
          <cell r="I43">
            <v>39299</v>
          </cell>
          <cell r="J43" t="str">
            <v>3 months</v>
          </cell>
          <cell r="K43" t="str">
            <v>June</v>
          </cell>
          <cell r="L43">
            <v>436161.64845153713</v>
          </cell>
          <cell r="M43">
            <v>100000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30000</v>
          </cell>
          <cell r="T43">
            <v>30000</v>
          </cell>
          <cell r="U43">
            <v>40000</v>
          </cell>
          <cell r="Z43">
            <v>30000</v>
          </cell>
          <cell r="AA43">
            <v>0</v>
          </cell>
        </row>
        <row r="44">
          <cell r="A44" t="str">
            <v>EF0041</v>
          </cell>
          <cell r="B44" t="str">
            <v>Active</v>
          </cell>
          <cell r="C44" t="str">
            <v>ELFASHER</v>
          </cell>
          <cell r="D44" t="str">
            <v xml:space="preserve">Fatima ADAM MOHAMED </v>
          </cell>
          <cell r="E44" t="str">
            <v xml:space="preserve">Home Visitor </v>
          </cell>
          <cell r="F44" t="str">
            <v>NUT</v>
          </cell>
          <cell r="G44" t="str">
            <v>TFC</v>
          </cell>
          <cell r="H44" t="str">
            <v>B4</v>
          </cell>
          <cell r="I44">
            <v>0</v>
          </cell>
          <cell r="J44">
            <v>0</v>
          </cell>
          <cell r="K44">
            <v>0</v>
          </cell>
          <cell r="L44">
            <v>517011.31442510424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Z44">
            <v>0</v>
          </cell>
          <cell r="AA44">
            <v>0</v>
          </cell>
        </row>
        <row r="45">
          <cell r="A45" t="str">
            <v>EF0042</v>
          </cell>
          <cell r="B45" t="str">
            <v>Stopped</v>
          </cell>
          <cell r="C45" t="str">
            <v>ELFASHER</v>
          </cell>
          <cell r="D45" t="str">
            <v xml:space="preserve">Gafar HASSAN OMAR </v>
          </cell>
          <cell r="E45" t="str">
            <v xml:space="preserve">Food Distributor </v>
          </cell>
          <cell r="F45" t="str">
            <v>NUT</v>
          </cell>
          <cell r="G45" t="str">
            <v>SFC</v>
          </cell>
          <cell r="H45" t="str">
            <v>B2</v>
          </cell>
          <cell r="I45">
            <v>0</v>
          </cell>
          <cell r="J45">
            <v>0</v>
          </cell>
          <cell r="K45">
            <v>0</v>
          </cell>
          <cell r="L45">
            <v>489826.67515471968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Z45">
            <v>0</v>
          </cell>
          <cell r="AA45">
            <v>0</v>
          </cell>
        </row>
        <row r="46">
          <cell r="A46" t="str">
            <v>EF0043</v>
          </cell>
          <cell r="B46" t="str">
            <v>Stopped</v>
          </cell>
          <cell r="C46" t="str">
            <v>ELFASHER</v>
          </cell>
          <cell r="D46" t="str">
            <v xml:space="preserve">Gezira ABAKER ADAM MOHAMED </v>
          </cell>
          <cell r="E46" t="str">
            <v xml:space="preserve">Home Visitor </v>
          </cell>
          <cell r="F46" t="str">
            <v>NUT</v>
          </cell>
          <cell r="G46" t="str">
            <v>TFC</v>
          </cell>
          <cell r="H46" t="str">
            <v>B</v>
          </cell>
          <cell r="I46">
            <v>0</v>
          </cell>
          <cell r="J46">
            <v>0</v>
          </cell>
          <cell r="K46">
            <v>0</v>
          </cell>
          <cell r="L46">
            <v>470286.45574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Z46">
            <v>0</v>
          </cell>
          <cell r="AA46">
            <v>0</v>
          </cell>
        </row>
        <row r="47">
          <cell r="A47" t="str">
            <v>EF0044</v>
          </cell>
          <cell r="B47" t="str">
            <v>Active</v>
          </cell>
          <cell r="C47" t="str">
            <v>ELFASHER</v>
          </cell>
          <cell r="D47" t="str">
            <v xml:space="preserve">Halima IBRAHIM ABDLESSIS </v>
          </cell>
          <cell r="E47" t="str">
            <v xml:space="preserve">Cleaner </v>
          </cell>
          <cell r="F47" t="str">
            <v>NUT</v>
          </cell>
          <cell r="G47" t="str">
            <v>TFC</v>
          </cell>
          <cell r="H47" t="str">
            <v>A4</v>
          </cell>
          <cell r="I47">
            <v>0</v>
          </cell>
          <cell r="J47">
            <v>29.657534246575338</v>
          </cell>
          <cell r="K47">
            <v>0</v>
          </cell>
          <cell r="L47">
            <v>436161.64845153713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Z47">
            <v>0</v>
          </cell>
          <cell r="AA47">
            <v>0</v>
          </cell>
        </row>
        <row r="48">
          <cell r="A48" t="str">
            <v>EF0045</v>
          </cell>
          <cell r="B48" t="str">
            <v>Active</v>
          </cell>
          <cell r="C48" t="str">
            <v>ELFASHER</v>
          </cell>
          <cell r="D48" t="str">
            <v xml:space="preserve">Hanan MOHAMAD ADAM </v>
          </cell>
          <cell r="E48" t="str">
            <v xml:space="preserve">Psychosocial Worker </v>
          </cell>
          <cell r="F48" t="str">
            <v>NUT</v>
          </cell>
          <cell r="G48" t="str">
            <v>OTP</v>
          </cell>
          <cell r="H48" t="str">
            <v>D4</v>
          </cell>
          <cell r="I48">
            <v>0</v>
          </cell>
          <cell r="J48">
            <v>0</v>
          </cell>
          <cell r="K48">
            <v>0</v>
          </cell>
          <cell r="L48">
            <v>776886.20824858558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Z48">
            <v>0</v>
          </cell>
          <cell r="AA48">
            <v>0</v>
          </cell>
        </row>
        <row r="49">
          <cell r="A49" t="str">
            <v>EF0046</v>
          </cell>
          <cell r="B49" t="str">
            <v>Active</v>
          </cell>
          <cell r="C49" t="str">
            <v>ELFASHER</v>
          </cell>
          <cell r="D49" t="str">
            <v xml:space="preserve">Hassan AHMED ABDURAHMAN </v>
          </cell>
          <cell r="E49" t="str">
            <v xml:space="preserve">TFC Supervisor </v>
          </cell>
          <cell r="F49" t="str">
            <v>NUT</v>
          </cell>
          <cell r="G49" t="str">
            <v>TFC</v>
          </cell>
          <cell r="H49" t="str">
            <v>F4</v>
          </cell>
          <cell r="I49">
            <v>0</v>
          </cell>
          <cell r="J49">
            <v>8.3561643835616337</v>
          </cell>
          <cell r="K49">
            <v>0</v>
          </cell>
          <cell r="L49">
            <v>1126558.9190596484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Z49">
            <v>0</v>
          </cell>
          <cell r="AA49">
            <v>0</v>
          </cell>
        </row>
        <row r="50">
          <cell r="A50" t="str">
            <v>EF0047</v>
          </cell>
          <cell r="B50" t="str">
            <v>Active</v>
          </cell>
          <cell r="C50" t="str">
            <v>ELFASHER</v>
          </cell>
          <cell r="D50" t="str">
            <v xml:space="preserve">Hassan HASHIM ALI </v>
          </cell>
          <cell r="E50" t="str">
            <v>Watchman</v>
          </cell>
          <cell r="F50" t="str">
            <v>LOG</v>
          </cell>
          <cell r="G50" t="str">
            <v>Office</v>
          </cell>
          <cell r="H50" t="str">
            <v>A4</v>
          </cell>
          <cell r="I50">
            <v>0</v>
          </cell>
          <cell r="J50">
            <v>26.082191780821915</v>
          </cell>
          <cell r="K50">
            <v>0</v>
          </cell>
          <cell r="L50">
            <v>436161.64845153713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Z50">
            <v>0</v>
          </cell>
          <cell r="AA50">
            <v>0</v>
          </cell>
        </row>
        <row r="51">
          <cell r="A51" t="str">
            <v>EF0048</v>
          </cell>
          <cell r="B51" t="str">
            <v>Active</v>
          </cell>
          <cell r="C51" t="str">
            <v>ELFASHER</v>
          </cell>
          <cell r="D51" t="str">
            <v xml:space="preserve">Hassina ADDOMA ABDULLA </v>
          </cell>
          <cell r="E51" t="str">
            <v xml:space="preserve">Home Visitor </v>
          </cell>
          <cell r="F51" t="str">
            <v>NUT</v>
          </cell>
          <cell r="G51" t="str">
            <v>TFC</v>
          </cell>
          <cell r="H51" t="str">
            <v>B4</v>
          </cell>
          <cell r="I51">
            <v>0</v>
          </cell>
          <cell r="J51">
            <v>0</v>
          </cell>
          <cell r="K51">
            <v>0</v>
          </cell>
          <cell r="L51">
            <v>517011.31442510424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Z51">
            <v>0</v>
          </cell>
          <cell r="AA51">
            <v>0</v>
          </cell>
        </row>
        <row r="52">
          <cell r="A52" t="str">
            <v>EF0049</v>
          </cell>
          <cell r="B52" t="str">
            <v>Stopped</v>
          </cell>
          <cell r="C52" t="str">
            <v>ELFASHER</v>
          </cell>
          <cell r="D52" t="str">
            <v xml:space="preserve">Hawa ABDALLA MOHAMMED </v>
          </cell>
          <cell r="E52" t="str">
            <v xml:space="preserve">Cook </v>
          </cell>
          <cell r="F52" t="str">
            <v>NUT</v>
          </cell>
          <cell r="G52" t="str">
            <v>TFC</v>
          </cell>
          <cell r="H52" t="str">
            <v>A</v>
          </cell>
          <cell r="I52">
            <v>0</v>
          </cell>
          <cell r="J52">
            <v>8.1780821917808169</v>
          </cell>
          <cell r="K52">
            <v>0</v>
          </cell>
          <cell r="L52">
            <v>396786.07494000002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Z52">
            <v>0</v>
          </cell>
          <cell r="AA52">
            <v>0</v>
          </cell>
        </row>
        <row r="53">
          <cell r="A53" t="str">
            <v>EF0050</v>
          </cell>
          <cell r="B53" t="str">
            <v>Stopped</v>
          </cell>
          <cell r="C53" t="str">
            <v>ELFASHER</v>
          </cell>
          <cell r="D53" t="str">
            <v xml:space="preserve">Hawa ABDALLA MUKHTAR </v>
          </cell>
          <cell r="E53" t="str">
            <v xml:space="preserve">Cook </v>
          </cell>
          <cell r="F53" t="str">
            <v>NUT</v>
          </cell>
          <cell r="G53" t="str">
            <v>TFC</v>
          </cell>
          <cell r="H53" t="str">
            <v>A1</v>
          </cell>
          <cell r="I53">
            <v>0</v>
          </cell>
          <cell r="J53">
            <v>0</v>
          </cell>
          <cell r="K53">
            <v>0</v>
          </cell>
          <cell r="L53">
            <v>405204.07460792002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Z53">
            <v>0</v>
          </cell>
          <cell r="AA53">
            <v>0</v>
          </cell>
        </row>
        <row r="54">
          <cell r="A54" t="str">
            <v>EF0051</v>
          </cell>
          <cell r="B54" t="str">
            <v>Stopped</v>
          </cell>
          <cell r="C54" t="str">
            <v>ELFASHER</v>
          </cell>
          <cell r="D54" t="str">
            <v xml:space="preserve">Houda HAMID </v>
          </cell>
          <cell r="E54" t="str">
            <v xml:space="preserve">Phase Monitor </v>
          </cell>
          <cell r="F54" t="str">
            <v>NUT</v>
          </cell>
          <cell r="G54" t="str">
            <v>TFC</v>
          </cell>
          <cell r="H54" t="str">
            <v>B</v>
          </cell>
          <cell r="I54">
            <v>0</v>
          </cell>
          <cell r="J54">
            <v>44.438356164383563</v>
          </cell>
          <cell r="K54">
            <v>0</v>
          </cell>
          <cell r="L54">
            <v>470286.45574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Z54">
            <v>0</v>
          </cell>
          <cell r="AA54">
            <v>0</v>
          </cell>
        </row>
        <row r="55">
          <cell r="A55" t="str">
            <v>EF0052</v>
          </cell>
          <cell r="B55" t="str">
            <v>Stopped</v>
          </cell>
          <cell r="C55" t="str">
            <v>ELFASHER</v>
          </cell>
          <cell r="D55" t="str">
            <v xml:space="preserve">Houda TIRAB AMIR </v>
          </cell>
          <cell r="E55" t="str">
            <v xml:space="preserve">Cook </v>
          </cell>
          <cell r="F55" t="str">
            <v>NUT</v>
          </cell>
          <cell r="G55" t="str">
            <v>TFC</v>
          </cell>
          <cell r="H55" t="str">
            <v>A</v>
          </cell>
          <cell r="I55">
            <v>0</v>
          </cell>
          <cell r="J55">
            <v>0</v>
          </cell>
          <cell r="K55">
            <v>0</v>
          </cell>
          <cell r="L55">
            <v>396786.07494000002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Z55">
            <v>0</v>
          </cell>
          <cell r="AA55">
            <v>0</v>
          </cell>
        </row>
        <row r="56">
          <cell r="A56" t="str">
            <v>EF0053</v>
          </cell>
          <cell r="B56" t="str">
            <v>Active</v>
          </cell>
          <cell r="C56" t="str">
            <v>ELFASHER</v>
          </cell>
          <cell r="D56" t="str">
            <v xml:space="preserve">Ibrahim ABDERAHMAN MAHMOUD </v>
          </cell>
          <cell r="E56" t="str">
            <v xml:space="preserve">Phase Monitor </v>
          </cell>
          <cell r="F56" t="str">
            <v>NUT</v>
          </cell>
          <cell r="G56" t="str">
            <v>TFC</v>
          </cell>
          <cell r="H56" t="str">
            <v>B4</v>
          </cell>
          <cell r="I56">
            <v>0</v>
          </cell>
          <cell r="J56">
            <v>0</v>
          </cell>
          <cell r="K56">
            <v>0</v>
          </cell>
          <cell r="L56">
            <v>517011.31442510424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Z56">
            <v>0</v>
          </cell>
          <cell r="AA56">
            <v>0</v>
          </cell>
        </row>
        <row r="57">
          <cell r="A57" t="str">
            <v>EF0054</v>
          </cell>
          <cell r="B57" t="str">
            <v>Active</v>
          </cell>
          <cell r="C57" t="str">
            <v>ELFASHER</v>
          </cell>
          <cell r="D57" t="str">
            <v xml:space="preserve">Ibrahim MOHAMED Adam </v>
          </cell>
          <cell r="E57" t="str">
            <v>Medical Assistant</v>
          </cell>
          <cell r="F57" t="str">
            <v>NUT</v>
          </cell>
          <cell r="G57" t="str">
            <v>OTP</v>
          </cell>
          <cell r="H57" t="str">
            <v>E4</v>
          </cell>
          <cell r="I57">
            <v>0</v>
          </cell>
          <cell r="J57">
            <v>24.109589041095887</v>
          </cell>
          <cell r="K57">
            <v>0</v>
          </cell>
          <cell r="L57">
            <v>942072.5276072612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Z57">
            <v>0</v>
          </cell>
          <cell r="AA57">
            <v>0</v>
          </cell>
        </row>
        <row r="58">
          <cell r="A58" t="str">
            <v>EF0055</v>
          </cell>
          <cell r="B58" t="str">
            <v>Active</v>
          </cell>
          <cell r="C58" t="str">
            <v>ELFASHER</v>
          </cell>
          <cell r="D58" t="str">
            <v xml:space="preserve">Insaf IBRAHIM ADAM </v>
          </cell>
          <cell r="E58" t="str">
            <v xml:space="preserve">Home Visitor </v>
          </cell>
          <cell r="F58" t="str">
            <v>NUT</v>
          </cell>
          <cell r="G58" t="str">
            <v>TFC</v>
          </cell>
          <cell r="H58" t="str">
            <v>B4</v>
          </cell>
          <cell r="I58">
            <v>0</v>
          </cell>
          <cell r="J58">
            <v>0</v>
          </cell>
          <cell r="K58">
            <v>0</v>
          </cell>
          <cell r="L58">
            <v>517011.31442510424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Z58">
            <v>0</v>
          </cell>
          <cell r="AA58">
            <v>0</v>
          </cell>
        </row>
        <row r="59">
          <cell r="A59" t="str">
            <v>EF0056</v>
          </cell>
          <cell r="B59" t="str">
            <v>Stopped</v>
          </cell>
          <cell r="C59" t="str">
            <v>ELFASHER</v>
          </cell>
          <cell r="D59" t="str">
            <v xml:space="preserve">Isak ADAM ABAKHAR </v>
          </cell>
          <cell r="E59" t="str">
            <v xml:space="preserve">Measurer </v>
          </cell>
          <cell r="F59" t="str">
            <v>NUT</v>
          </cell>
          <cell r="G59" t="str">
            <v>SFC</v>
          </cell>
          <cell r="H59" t="str">
            <v>B2</v>
          </cell>
          <cell r="I59">
            <v>0</v>
          </cell>
          <cell r="J59">
            <v>0</v>
          </cell>
          <cell r="K59">
            <v>0</v>
          </cell>
          <cell r="L59">
            <v>489826.67515471968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Z59">
            <v>0</v>
          </cell>
          <cell r="AA59">
            <v>0</v>
          </cell>
        </row>
        <row r="60">
          <cell r="A60" t="str">
            <v>EF0057</v>
          </cell>
          <cell r="B60" t="str">
            <v>Active</v>
          </cell>
          <cell r="C60" t="str">
            <v>ELFASHER</v>
          </cell>
          <cell r="D60" t="str">
            <v xml:space="preserve">Izeldeen ADAM YOUSSUF </v>
          </cell>
          <cell r="E60" t="str">
            <v>Home Visitor Team Leader</v>
          </cell>
          <cell r="F60" t="str">
            <v>NUT</v>
          </cell>
          <cell r="G60" t="str">
            <v>TFC</v>
          </cell>
          <cell r="H60" t="str">
            <v>D4</v>
          </cell>
          <cell r="I60">
            <v>0</v>
          </cell>
          <cell r="J60">
            <v>0</v>
          </cell>
          <cell r="K60">
            <v>0</v>
          </cell>
          <cell r="L60">
            <v>776886.20824858558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Z60">
            <v>0</v>
          </cell>
          <cell r="AA60">
            <v>0</v>
          </cell>
        </row>
        <row r="61">
          <cell r="A61" t="str">
            <v>EF0058</v>
          </cell>
          <cell r="B61" t="str">
            <v>Active</v>
          </cell>
          <cell r="C61" t="str">
            <v>ELFASHER</v>
          </cell>
          <cell r="D61" t="str">
            <v xml:space="preserve">Ishag HASSAN IDRISS ABDELLA </v>
          </cell>
          <cell r="E61" t="str">
            <v>Watchman</v>
          </cell>
          <cell r="F61" t="str">
            <v>NUT</v>
          </cell>
          <cell r="G61" t="str">
            <v>TFC</v>
          </cell>
          <cell r="H61" t="str">
            <v>A4</v>
          </cell>
          <cell r="I61" t="str">
            <v>22/1/2007</v>
          </cell>
          <cell r="J61" t="str">
            <v>3 months</v>
          </cell>
          <cell r="K61" t="str">
            <v>February</v>
          </cell>
          <cell r="L61">
            <v>436161.64845153713</v>
          </cell>
          <cell r="M61">
            <v>400000</v>
          </cell>
          <cell r="N61">
            <v>0</v>
          </cell>
          <cell r="O61">
            <v>100000</v>
          </cell>
          <cell r="P61">
            <v>100000</v>
          </cell>
          <cell r="Q61">
            <v>200000</v>
          </cell>
          <cell r="Z61">
            <v>0</v>
          </cell>
          <cell r="AA61">
            <v>0</v>
          </cell>
        </row>
        <row r="62">
          <cell r="A62" t="str">
            <v>EF0059</v>
          </cell>
          <cell r="B62" t="str">
            <v>Active</v>
          </cell>
          <cell r="C62" t="str">
            <v>ELFASHER</v>
          </cell>
          <cell r="D62" t="str">
            <v xml:space="preserve">Ismail MOHAMED GUMAA </v>
          </cell>
          <cell r="E62" t="str">
            <v xml:space="preserve">Watchman </v>
          </cell>
          <cell r="F62" t="str">
            <v>LOG</v>
          </cell>
          <cell r="G62" t="str">
            <v>Guest house</v>
          </cell>
          <cell r="H62" t="str">
            <v>A4</v>
          </cell>
          <cell r="I62">
            <v>0</v>
          </cell>
          <cell r="J62">
            <v>16.356164383561634</v>
          </cell>
          <cell r="K62">
            <v>0</v>
          </cell>
          <cell r="L62">
            <v>436161.64845153713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Z62">
            <v>0</v>
          </cell>
          <cell r="AA62">
            <v>0</v>
          </cell>
        </row>
        <row r="63">
          <cell r="A63" t="str">
            <v>EF0060</v>
          </cell>
          <cell r="B63" t="str">
            <v>Stopped</v>
          </cell>
          <cell r="C63" t="str">
            <v>ELFASHER</v>
          </cell>
          <cell r="D63" t="str">
            <v xml:space="preserve">James JOHN </v>
          </cell>
          <cell r="E63" t="str">
            <v>Nurse</v>
          </cell>
          <cell r="F63" t="str">
            <v>NUT</v>
          </cell>
          <cell r="G63" t="str">
            <v>TFC</v>
          </cell>
          <cell r="H63" t="str">
            <v>D</v>
          </cell>
          <cell r="I63">
            <v>0</v>
          </cell>
          <cell r="J63">
            <v>23.356164383561634</v>
          </cell>
          <cell r="K63">
            <v>0</v>
          </cell>
          <cell r="L63">
            <v>706535.77600000007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Z63">
            <v>0</v>
          </cell>
          <cell r="AA63">
            <v>0</v>
          </cell>
        </row>
        <row r="64">
          <cell r="A64" t="str">
            <v>EF0061</v>
          </cell>
          <cell r="B64" t="str">
            <v>Stopped</v>
          </cell>
          <cell r="C64" t="str">
            <v>ELFASHER</v>
          </cell>
          <cell r="D64" t="str">
            <v xml:space="preserve">Khadija YOUNIS </v>
          </cell>
          <cell r="E64" t="str">
            <v xml:space="preserve">Cleaner </v>
          </cell>
          <cell r="F64" t="str">
            <v>NUT</v>
          </cell>
          <cell r="G64" t="str">
            <v>TFC</v>
          </cell>
          <cell r="H64" t="str">
            <v>A</v>
          </cell>
          <cell r="I64">
            <v>0</v>
          </cell>
          <cell r="J64">
            <v>0</v>
          </cell>
          <cell r="K64">
            <v>0</v>
          </cell>
          <cell r="L64">
            <v>396786.07494000002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Z64">
            <v>0</v>
          </cell>
          <cell r="AA64">
            <v>0</v>
          </cell>
        </row>
        <row r="65">
          <cell r="A65" t="str">
            <v>EF0062</v>
          </cell>
          <cell r="B65" t="str">
            <v>Stopped</v>
          </cell>
          <cell r="C65" t="str">
            <v>ELFASHER</v>
          </cell>
          <cell r="D65" t="str">
            <v xml:space="preserve">Khalid IBRAHIM HAMID </v>
          </cell>
          <cell r="E65" t="str">
            <v xml:space="preserve">Log Assistant </v>
          </cell>
          <cell r="F65" t="str">
            <v>LOG</v>
          </cell>
          <cell r="G65" t="str">
            <v>Office</v>
          </cell>
          <cell r="H65" t="str">
            <v>G1</v>
          </cell>
          <cell r="I65">
            <v>0</v>
          </cell>
          <cell r="J65">
            <v>0</v>
          </cell>
          <cell r="K65">
            <v>0</v>
          </cell>
          <cell r="L65">
            <v>1277871.9450107741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Z65">
            <v>0</v>
          </cell>
          <cell r="AA65">
            <v>0</v>
          </cell>
        </row>
        <row r="66">
          <cell r="A66" t="str">
            <v>EF0063</v>
          </cell>
          <cell r="B66" t="str">
            <v>Active</v>
          </cell>
          <cell r="C66" t="str">
            <v>ELFASHER</v>
          </cell>
          <cell r="D66" t="str">
            <v xml:space="preserve">Kubra ISHAG ABDULKARIM </v>
          </cell>
          <cell r="E66" t="str">
            <v>Nurse</v>
          </cell>
          <cell r="F66" t="str">
            <v>NUT</v>
          </cell>
          <cell r="G66" t="str">
            <v>TFC</v>
          </cell>
          <cell r="H66" t="str">
            <v>D4</v>
          </cell>
          <cell r="I66">
            <v>0</v>
          </cell>
          <cell r="J66">
            <v>0</v>
          </cell>
          <cell r="K66">
            <v>0</v>
          </cell>
          <cell r="L66">
            <v>776886.20824858558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Z66">
            <v>0</v>
          </cell>
          <cell r="AA66">
            <v>0</v>
          </cell>
        </row>
        <row r="67">
          <cell r="A67" t="str">
            <v>EF0064</v>
          </cell>
          <cell r="B67" t="str">
            <v>Stopped</v>
          </cell>
          <cell r="C67" t="str">
            <v>ELFASHER</v>
          </cell>
          <cell r="D67" t="str">
            <v xml:space="preserve">Mahmoud AHMED MOHAMMED ALDOMA </v>
          </cell>
          <cell r="E67" t="str">
            <v>Purchaser</v>
          </cell>
          <cell r="F67" t="str">
            <v>LOG</v>
          </cell>
          <cell r="G67" t="str">
            <v>Office</v>
          </cell>
          <cell r="H67" t="str">
            <v>E1</v>
          </cell>
          <cell r="I67">
            <v>0</v>
          </cell>
          <cell r="J67">
            <v>0</v>
          </cell>
          <cell r="K67">
            <v>0</v>
          </cell>
          <cell r="L67">
            <v>867281.15554767998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Z67">
            <v>0</v>
          </cell>
          <cell r="AA67">
            <v>0</v>
          </cell>
        </row>
        <row r="68">
          <cell r="A68" t="str">
            <v>EF0065</v>
          </cell>
          <cell r="B68" t="str">
            <v>Stopped</v>
          </cell>
          <cell r="C68" t="str">
            <v>ELFASHER</v>
          </cell>
          <cell r="D68" t="str">
            <v xml:space="preserve">Majda MOHAMED ADAM </v>
          </cell>
          <cell r="E68" t="str">
            <v xml:space="preserve">Cleaner </v>
          </cell>
          <cell r="F68" t="str">
            <v>NUT</v>
          </cell>
          <cell r="G68" t="str">
            <v>TFC</v>
          </cell>
          <cell r="H68" t="str">
            <v>A1</v>
          </cell>
          <cell r="I68">
            <v>0</v>
          </cell>
          <cell r="J68">
            <v>0</v>
          </cell>
          <cell r="K68">
            <v>0</v>
          </cell>
          <cell r="L68">
            <v>405204.07460792002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Z68">
            <v>0</v>
          </cell>
          <cell r="AA68">
            <v>0</v>
          </cell>
        </row>
        <row r="69">
          <cell r="A69" t="str">
            <v>EF0066</v>
          </cell>
          <cell r="B69" t="str">
            <v>Stopped</v>
          </cell>
          <cell r="C69" t="str">
            <v>ELFASHER</v>
          </cell>
          <cell r="D69" t="str">
            <v xml:space="preserve">Mariam EL TAHEIR HAROUN </v>
          </cell>
          <cell r="E69" t="str">
            <v>Social Worker</v>
          </cell>
          <cell r="F69" t="str">
            <v>NUT</v>
          </cell>
          <cell r="G69" t="str">
            <v>TFC</v>
          </cell>
          <cell r="H69" t="str">
            <v>C1</v>
          </cell>
          <cell r="I69">
            <v>0</v>
          </cell>
          <cell r="J69">
            <v>23.356164383561634</v>
          </cell>
          <cell r="K69">
            <v>0</v>
          </cell>
          <cell r="L69">
            <v>592335.26867873606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Z69">
            <v>0</v>
          </cell>
          <cell r="AA69">
            <v>0</v>
          </cell>
        </row>
        <row r="70">
          <cell r="A70" t="str">
            <v>EF0067</v>
          </cell>
          <cell r="B70" t="str">
            <v>Stopped</v>
          </cell>
          <cell r="C70" t="str">
            <v>ELFASHER</v>
          </cell>
          <cell r="D70" t="str">
            <v xml:space="preserve">Mekki IZA EL DEEN SIRAG </v>
          </cell>
          <cell r="E70" t="str">
            <v xml:space="preserve">Food aid supervisor  </v>
          </cell>
          <cell r="F70" t="str">
            <v>FA</v>
          </cell>
          <cell r="G70" t="str">
            <v>Field</v>
          </cell>
          <cell r="H70" t="str">
            <v>F1</v>
          </cell>
          <cell r="I70">
            <v>0</v>
          </cell>
          <cell r="J70">
            <v>0</v>
          </cell>
          <cell r="K70">
            <v>0</v>
          </cell>
          <cell r="L70">
            <v>1044160.7533788817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Z70">
            <v>0</v>
          </cell>
          <cell r="AA70">
            <v>0</v>
          </cell>
        </row>
        <row r="71">
          <cell r="A71" t="str">
            <v>EF0068</v>
          </cell>
          <cell r="B71" t="str">
            <v>Active</v>
          </cell>
          <cell r="C71" t="str">
            <v>ELFASHER</v>
          </cell>
          <cell r="D71" t="str">
            <v xml:space="preserve">Mohamed ABDELRAHMAN ABDELMAWLA </v>
          </cell>
          <cell r="E71" t="str">
            <v>Watchman</v>
          </cell>
          <cell r="F71" t="str">
            <v>LOG</v>
          </cell>
          <cell r="G71" t="str">
            <v>Office</v>
          </cell>
          <cell r="H71" t="str">
            <v>A4</v>
          </cell>
          <cell r="I71">
            <v>0</v>
          </cell>
          <cell r="J71">
            <v>18.493150684931507</v>
          </cell>
          <cell r="K71">
            <v>0</v>
          </cell>
          <cell r="L71">
            <v>436161.64845153713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Z71">
            <v>0</v>
          </cell>
          <cell r="AA71">
            <v>0</v>
          </cell>
        </row>
        <row r="72">
          <cell r="A72" t="str">
            <v>EF0069</v>
          </cell>
          <cell r="B72" t="str">
            <v>Stopped</v>
          </cell>
          <cell r="C72" t="str">
            <v>ELFASHER</v>
          </cell>
          <cell r="D72" t="str">
            <v xml:space="preserve">Mohamed ADAM MOHAMED </v>
          </cell>
          <cell r="E72" t="str">
            <v>Watchman</v>
          </cell>
          <cell r="F72" t="str">
            <v>NUT</v>
          </cell>
          <cell r="G72" t="str">
            <v>SFC</v>
          </cell>
          <cell r="H72" t="str">
            <v>A2</v>
          </cell>
          <cell r="I72">
            <v>0</v>
          </cell>
          <cell r="J72">
            <v>19.356164383561634</v>
          </cell>
          <cell r="K72">
            <v>0</v>
          </cell>
          <cell r="L72">
            <v>413621.83671648003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Z72">
            <v>0</v>
          </cell>
          <cell r="AA72">
            <v>0</v>
          </cell>
        </row>
        <row r="73">
          <cell r="A73" t="str">
            <v>EF0070</v>
          </cell>
          <cell r="B73" t="str">
            <v>Active</v>
          </cell>
          <cell r="C73" t="str">
            <v>ELFASHER</v>
          </cell>
          <cell r="D73" t="str">
            <v xml:space="preserve">Mohamed BEKHIT ABDURAHMAN </v>
          </cell>
          <cell r="E73" t="str">
            <v xml:space="preserve">Phase Monitor </v>
          </cell>
          <cell r="F73" t="str">
            <v>NUT</v>
          </cell>
          <cell r="G73" t="str">
            <v>TFC</v>
          </cell>
          <cell r="H73" t="str">
            <v>B4</v>
          </cell>
          <cell r="I73">
            <v>0</v>
          </cell>
          <cell r="J73">
            <v>9.1095890410958873</v>
          </cell>
          <cell r="K73">
            <v>0</v>
          </cell>
          <cell r="L73">
            <v>517011.31442510424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Z73">
            <v>0</v>
          </cell>
          <cell r="AA73">
            <v>0</v>
          </cell>
        </row>
        <row r="74">
          <cell r="A74" t="str">
            <v>EF0071</v>
          </cell>
          <cell r="B74" t="str">
            <v>Active</v>
          </cell>
          <cell r="C74" t="str">
            <v>ELFASHER</v>
          </cell>
          <cell r="D74" t="str">
            <v xml:space="preserve">Mohamed IBRAHIM ABDALLA </v>
          </cell>
          <cell r="E74" t="str">
            <v>Watchman</v>
          </cell>
          <cell r="F74" t="str">
            <v>LOG</v>
          </cell>
          <cell r="G74" t="str">
            <v>WHouse</v>
          </cell>
          <cell r="H74" t="str">
            <v>A4</v>
          </cell>
          <cell r="I74">
            <v>0</v>
          </cell>
          <cell r="J74">
            <v>21.438356164383563</v>
          </cell>
          <cell r="K74">
            <v>0</v>
          </cell>
          <cell r="L74">
            <v>436161.64845153713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Z74">
            <v>0</v>
          </cell>
          <cell r="AA74">
            <v>0</v>
          </cell>
        </row>
        <row r="75">
          <cell r="A75" t="str">
            <v>EF0072</v>
          </cell>
          <cell r="B75" t="str">
            <v>Stopped</v>
          </cell>
          <cell r="C75" t="str">
            <v>ELFASHER</v>
          </cell>
          <cell r="D75" t="str">
            <v xml:space="preserve">Mohamed IDRIS ADAM </v>
          </cell>
          <cell r="E75" t="str">
            <v>Registrar</v>
          </cell>
          <cell r="F75" t="str">
            <v>NUT</v>
          </cell>
          <cell r="G75" t="str">
            <v>SFC</v>
          </cell>
          <cell r="H75" t="str">
            <v>C2</v>
          </cell>
          <cell r="I75">
            <v>0</v>
          </cell>
          <cell r="J75">
            <v>0</v>
          </cell>
          <cell r="K75">
            <v>0</v>
          </cell>
          <cell r="L75">
            <v>604134.03552884806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Z75">
            <v>0</v>
          </cell>
          <cell r="AA75">
            <v>0</v>
          </cell>
        </row>
        <row r="76">
          <cell r="A76" t="str">
            <v>EF0073</v>
          </cell>
          <cell r="B76" t="str">
            <v>Active</v>
          </cell>
          <cell r="C76" t="str">
            <v>ELFASHER</v>
          </cell>
          <cell r="D76" t="str">
            <v xml:space="preserve">Mohamed Saad EL NOUR EL HAY </v>
          </cell>
          <cell r="E76" t="str">
            <v>Watchman</v>
          </cell>
          <cell r="F76" t="str">
            <v>LOG</v>
          </cell>
          <cell r="G76" t="str">
            <v>Office</v>
          </cell>
          <cell r="H76" t="str">
            <v>A4</v>
          </cell>
          <cell r="I76">
            <v>0</v>
          </cell>
          <cell r="J76">
            <v>0</v>
          </cell>
          <cell r="K76">
            <v>0</v>
          </cell>
          <cell r="L76">
            <v>436161.64845153713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Z76">
            <v>0</v>
          </cell>
          <cell r="AA76">
            <v>0</v>
          </cell>
        </row>
        <row r="77">
          <cell r="A77" t="str">
            <v>EF0074</v>
          </cell>
          <cell r="B77" t="str">
            <v>Stopped</v>
          </cell>
          <cell r="C77" t="str">
            <v>ELFASHER</v>
          </cell>
          <cell r="D77" t="str">
            <v xml:space="preserve">Mohamed YACOUB FADUL </v>
          </cell>
          <cell r="E77" t="str">
            <v>PM team leader</v>
          </cell>
          <cell r="F77" t="str">
            <v>NUT</v>
          </cell>
          <cell r="G77" t="str">
            <v>TFC</v>
          </cell>
          <cell r="H77" t="str">
            <v>C</v>
          </cell>
          <cell r="I77">
            <v>0</v>
          </cell>
          <cell r="J77">
            <v>0</v>
          </cell>
          <cell r="K77">
            <v>0</v>
          </cell>
          <cell r="L77">
            <v>580536.02859999996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Z77">
            <v>0</v>
          </cell>
          <cell r="AA77">
            <v>0</v>
          </cell>
        </row>
        <row r="78">
          <cell r="A78" t="str">
            <v>EF0075</v>
          </cell>
          <cell r="B78" t="str">
            <v>Active</v>
          </cell>
          <cell r="C78" t="str">
            <v>ELFASHER</v>
          </cell>
          <cell r="D78" t="str">
            <v xml:space="preserve">Mohamed IBRAHIM AHMED </v>
          </cell>
          <cell r="E78" t="str">
            <v xml:space="preserve">Food aid supervisor  </v>
          </cell>
          <cell r="F78" t="str">
            <v>FA</v>
          </cell>
          <cell r="G78" t="str">
            <v>Field</v>
          </cell>
          <cell r="H78" t="str">
            <v>F4</v>
          </cell>
          <cell r="I78">
            <v>0</v>
          </cell>
          <cell r="J78">
            <v>0</v>
          </cell>
          <cell r="K78">
            <v>0</v>
          </cell>
          <cell r="L78">
            <v>1126558.9190596484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Z78">
            <v>0</v>
          </cell>
          <cell r="AA78">
            <v>0</v>
          </cell>
        </row>
        <row r="79">
          <cell r="A79" t="str">
            <v>EF0076</v>
          </cell>
          <cell r="B79" t="str">
            <v>Stopped</v>
          </cell>
          <cell r="C79" t="str">
            <v>ELFASHER</v>
          </cell>
          <cell r="D79" t="str">
            <v xml:space="preserve">Mohammed </v>
          </cell>
          <cell r="E79" t="str">
            <v xml:space="preserve">Medical Supervisor </v>
          </cell>
          <cell r="F79" t="str">
            <v>NUT</v>
          </cell>
          <cell r="G79" t="str">
            <v>TFC</v>
          </cell>
          <cell r="H79" t="str">
            <v>H</v>
          </cell>
          <cell r="I79">
            <v>0</v>
          </cell>
          <cell r="J79">
            <v>0</v>
          </cell>
          <cell r="K79">
            <v>0</v>
          </cell>
          <cell r="L79">
            <v>1723960.496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Z79">
            <v>0</v>
          </cell>
          <cell r="AA79">
            <v>0</v>
          </cell>
        </row>
        <row r="80">
          <cell r="A80" t="str">
            <v>EF0077</v>
          </cell>
          <cell r="B80" t="str">
            <v>Stopped</v>
          </cell>
          <cell r="C80" t="str">
            <v>ELFASHER</v>
          </cell>
          <cell r="D80" t="str">
            <v xml:space="preserve">Mohamoud IDRIS ALI </v>
          </cell>
          <cell r="E80" t="str">
            <v>Counterpart</v>
          </cell>
          <cell r="F80" t="str">
            <v>NUT</v>
          </cell>
          <cell r="G80" t="str">
            <v>SFC</v>
          </cell>
          <cell r="H80" t="str">
            <v>F1</v>
          </cell>
          <cell r="I80">
            <v>0</v>
          </cell>
          <cell r="J80">
            <v>0</v>
          </cell>
          <cell r="K80">
            <v>0</v>
          </cell>
          <cell r="L80">
            <v>1044160.7533788817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Z80">
            <v>0</v>
          </cell>
          <cell r="AA80">
            <v>0</v>
          </cell>
        </row>
        <row r="81">
          <cell r="A81" t="str">
            <v>EF0078</v>
          </cell>
          <cell r="B81" t="str">
            <v>Active</v>
          </cell>
          <cell r="C81" t="str">
            <v>ELFASHER</v>
          </cell>
          <cell r="D81" t="str">
            <v xml:space="preserve">Mora ABAKER AHMED </v>
          </cell>
          <cell r="E81" t="str">
            <v xml:space="preserve">Home Visitor </v>
          </cell>
          <cell r="F81" t="str">
            <v>NUT</v>
          </cell>
          <cell r="G81" t="str">
            <v>OTP</v>
          </cell>
          <cell r="H81" t="str">
            <v>B4</v>
          </cell>
          <cell r="I81">
            <v>0</v>
          </cell>
          <cell r="J81">
            <v>0</v>
          </cell>
          <cell r="K81">
            <v>0</v>
          </cell>
          <cell r="L81">
            <v>517011.31442510424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Z81">
            <v>0</v>
          </cell>
          <cell r="AA81">
            <v>0</v>
          </cell>
        </row>
        <row r="82">
          <cell r="A82" t="str">
            <v>EF0079</v>
          </cell>
          <cell r="B82" t="str">
            <v>Stopped</v>
          </cell>
          <cell r="C82" t="str">
            <v>ELFASHER</v>
          </cell>
          <cell r="D82" t="str">
            <v xml:space="preserve">Moussa ISAG YAGUOB </v>
          </cell>
          <cell r="E82" t="str">
            <v xml:space="preserve">Measurer </v>
          </cell>
          <cell r="F82" t="str">
            <v>NUT</v>
          </cell>
          <cell r="G82" t="str">
            <v>SFC</v>
          </cell>
          <cell r="H82" t="str">
            <v>B2</v>
          </cell>
          <cell r="I82">
            <v>0</v>
          </cell>
          <cell r="J82">
            <v>0</v>
          </cell>
          <cell r="K82">
            <v>0</v>
          </cell>
          <cell r="L82">
            <v>489826.67515471968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Z82">
            <v>0</v>
          </cell>
          <cell r="AA82">
            <v>0</v>
          </cell>
        </row>
        <row r="83">
          <cell r="A83" t="str">
            <v>EF0080</v>
          </cell>
          <cell r="B83" t="str">
            <v>Stopped</v>
          </cell>
          <cell r="C83" t="str">
            <v>ELFASHER</v>
          </cell>
          <cell r="D83" t="str">
            <v xml:space="preserve">Nagah ELTAIB BABEKER </v>
          </cell>
          <cell r="E83" t="str">
            <v xml:space="preserve">Registrar </v>
          </cell>
          <cell r="F83" t="str">
            <v>NUT</v>
          </cell>
          <cell r="G83" t="str">
            <v>TFC</v>
          </cell>
          <cell r="H83" t="str">
            <v>B</v>
          </cell>
          <cell r="I83">
            <v>0</v>
          </cell>
          <cell r="J83">
            <v>0</v>
          </cell>
          <cell r="K83">
            <v>0</v>
          </cell>
          <cell r="L83">
            <v>470286.45574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Z83">
            <v>0</v>
          </cell>
          <cell r="AA83">
            <v>0</v>
          </cell>
        </row>
        <row r="84">
          <cell r="A84" t="str">
            <v>EF0081</v>
          </cell>
          <cell r="B84" t="str">
            <v>Stopped</v>
          </cell>
          <cell r="C84" t="str">
            <v>ELFASHER</v>
          </cell>
          <cell r="D84" t="str">
            <v xml:space="preserve">Rabih AHMED ADAM </v>
          </cell>
          <cell r="E84" t="str">
            <v>Logistician Assistant</v>
          </cell>
          <cell r="F84" t="str">
            <v>LOG</v>
          </cell>
          <cell r="G84" t="str">
            <v>Office</v>
          </cell>
          <cell r="H84" t="str">
            <v>F1</v>
          </cell>
          <cell r="I84">
            <v>0</v>
          </cell>
          <cell r="J84">
            <v>0</v>
          </cell>
          <cell r="K84">
            <v>0</v>
          </cell>
          <cell r="L84">
            <v>1044160.7533788817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Z84">
            <v>0</v>
          </cell>
          <cell r="AA84">
            <v>0</v>
          </cell>
        </row>
        <row r="85">
          <cell r="A85" t="str">
            <v>EF0082</v>
          </cell>
          <cell r="B85" t="str">
            <v>Stopped</v>
          </cell>
          <cell r="C85" t="str">
            <v>ELFASHER</v>
          </cell>
          <cell r="D85" t="str">
            <v xml:space="preserve">Rasha HAMID </v>
          </cell>
          <cell r="E85" t="str">
            <v xml:space="preserve">Register </v>
          </cell>
          <cell r="F85" t="str">
            <v>NUT</v>
          </cell>
          <cell r="G85" t="str">
            <v>SFC</v>
          </cell>
          <cell r="H85" t="str">
            <v>B1</v>
          </cell>
          <cell r="I85">
            <v>0</v>
          </cell>
          <cell r="J85">
            <v>23.356164383561634</v>
          </cell>
          <cell r="K85">
            <v>0</v>
          </cell>
          <cell r="L85">
            <v>480056.92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Z85">
            <v>0</v>
          </cell>
          <cell r="AA85">
            <v>0</v>
          </cell>
        </row>
        <row r="86">
          <cell r="A86" t="str">
            <v>EF0083</v>
          </cell>
          <cell r="B86" t="str">
            <v>Stopped</v>
          </cell>
          <cell r="C86" t="str">
            <v>ELFASHER</v>
          </cell>
          <cell r="D86" t="str">
            <v xml:space="preserve">Salah MOHAMED AHMED </v>
          </cell>
          <cell r="E86" t="str">
            <v>Supervisor Assistant</v>
          </cell>
          <cell r="F86" t="str">
            <v>NUT</v>
          </cell>
          <cell r="G86" t="str">
            <v>SFC</v>
          </cell>
          <cell r="H86" t="str">
            <v>D2</v>
          </cell>
          <cell r="I86">
            <v>0</v>
          </cell>
          <cell r="J86">
            <v>0</v>
          </cell>
          <cell r="K86">
            <v>0</v>
          </cell>
          <cell r="L86">
            <v>737116.89277311997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Z86">
            <v>0</v>
          </cell>
          <cell r="AA86">
            <v>0</v>
          </cell>
        </row>
        <row r="87">
          <cell r="A87" t="str">
            <v>EF0084</v>
          </cell>
          <cell r="B87" t="str">
            <v>Active</v>
          </cell>
          <cell r="C87" t="str">
            <v>ELFASHER</v>
          </cell>
          <cell r="D87" t="str">
            <v xml:space="preserve">Salwa MOHAMMEDIN ABDALLA </v>
          </cell>
          <cell r="E87" t="str">
            <v>Cook</v>
          </cell>
          <cell r="F87" t="str">
            <v>ADMIN</v>
          </cell>
          <cell r="G87" t="str">
            <v>Guest house</v>
          </cell>
          <cell r="H87" t="str">
            <v>B4</v>
          </cell>
          <cell r="I87">
            <v>0</v>
          </cell>
          <cell r="J87">
            <v>2.1095890410958873</v>
          </cell>
          <cell r="K87">
            <v>0</v>
          </cell>
          <cell r="L87">
            <v>517011.31442510424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Z87">
            <v>0</v>
          </cell>
          <cell r="AA87">
            <v>0</v>
          </cell>
        </row>
        <row r="88">
          <cell r="A88" t="str">
            <v>EF0085</v>
          </cell>
          <cell r="B88" t="str">
            <v>Active</v>
          </cell>
          <cell r="C88" t="str">
            <v>ELFASHER</v>
          </cell>
          <cell r="D88" t="str">
            <v xml:space="preserve">Sara ELNOUR OSMAN </v>
          </cell>
          <cell r="E88" t="str">
            <v>Commodity Tracking Officer</v>
          </cell>
          <cell r="F88" t="str">
            <v>FA</v>
          </cell>
          <cell r="G88" t="str">
            <v>Field</v>
          </cell>
          <cell r="H88" t="str">
            <v>E4</v>
          </cell>
          <cell r="I88">
            <v>25</v>
          </cell>
          <cell r="J88">
            <v>24.109589041095887</v>
          </cell>
          <cell r="K88">
            <v>0</v>
          </cell>
          <cell r="L88">
            <v>942072.5276072612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25</v>
          </cell>
          <cell r="Z88">
            <v>0</v>
          </cell>
          <cell r="AA88">
            <v>0</v>
          </cell>
        </row>
        <row r="89">
          <cell r="A89" t="str">
            <v>EF0086</v>
          </cell>
          <cell r="B89" t="str">
            <v>Active</v>
          </cell>
          <cell r="C89" t="str">
            <v>ELFASHER</v>
          </cell>
          <cell r="D89" t="str">
            <v xml:space="preserve">Seedeg MUSSA MOHAMED </v>
          </cell>
          <cell r="E89" t="str">
            <v>Home Visitor</v>
          </cell>
          <cell r="F89" t="str">
            <v>NUT</v>
          </cell>
          <cell r="G89" t="str">
            <v>TFC</v>
          </cell>
          <cell r="H89" t="str">
            <v>B4</v>
          </cell>
          <cell r="I89" t="str">
            <v>22/1/2007</v>
          </cell>
          <cell r="J89" t="str">
            <v>3 months</v>
          </cell>
          <cell r="K89" t="str">
            <v>February</v>
          </cell>
          <cell r="L89">
            <v>517011.31442510424</v>
          </cell>
          <cell r="M89">
            <v>400000</v>
          </cell>
          <cell r="N89">
            <v>0</v>
          </cell>
          <cell r="O89">
            <v>100000</v>
          </cell>
          <cell r="P89">
            <v>100000</v>
          </cell>
          <cell r="Q89">
            <v>200000</v>
          </cell>
          <cell r="Z89">
            <v>0</v>
          </cell>
          <cell r="AA89">
            <v>0</v>
          </cell>
        </row>
        <row r="90">
          <cell r="A90" t="str">
            <v>EF0087</v>
          </cell>
          <cell r="B90" t="str">
            <v>Active</v>
          </cell>
          <cell r="C90" t="str">
            <v>ELFASHER</v>
          </cell>
          <cell r="D90" t="str">
            <v xml:space="preserve">Semina ADAM Hussein </v>
          </cell>
          <cell r="E90" t="str">
            <v>Nurse</v>
          </cell>
          <cell r="F90" t="str">
            <v>NUT</v>
          </cell>
          <cell r="G90" t="str">
            <v>TFC</v>
          </cell>
          <cell r="H90" t="str">
            <v>D4</v>
          </cell>
          <cell r="I90">
            <v>0</v>
          </cell>
          <cell r="J90">
            <v>0</v>
          </cell>
          <cell r="K90">
            <v>0</v>
          </cell>
          <cell r="L90">
            <v>776886.20824858558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Z90">
            <v>0</v>
          </cell>
          <cell r="AA90">
            <v>0</v>
          </cell>
        </row>
        <row r="91">
          <cell r="A91" t="str">
            <v>EF0088</v>
          </cell>
          <cell r="B91" t="str">
            <v>Stopped</v>
          </cell>
          <cell r="C91" t="str">
            <v>ELFASHER</v>
          </cell>
          <cell r="D91" t="str">
            <v xml:space="preserve">Somaia ABDALLAH YOUSSUF </v>
          </cell>
          <cell r="E91" t="str">
            <v xml:space="preserve">Home Visitor </v>
          </cell>
          <cell r="F91" t="str">
            <v>NUT</v>
          </cell>
          <cell r="G91" t="str">
            <v>SFC</v>
          </cell>
          <cell r="H91" t="str">
            <v>B2</v>
          </cell>
          <cell r="I91">
            <v>0</v>
          </cell>
          <cell r="J91">
            <v>0</v>
          </cell>
          <cell r="K91">
            <v>0</v>
          </cell>
          <cell r="L91">
            <v>489826.67515471968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Z91">
            <v>0</v>
          </cell>
          <cell r="AA91">
            <v>0</v>
          </cell>
        </row>
        <row r="92">
          <cell r="A92" t="str">
            <v>EF0089</v>
          </cell>
          <cell r="B92" t="str">
            <v>Stopped</v>
          </cell>
          <cell r="C92" t="str">
            <v>ELFASHER</v>
          </cell>
          <cell r="D92" t="str">
            <v xml:space="preserve">Suleiman IDRIS SALIM </v>
          </cell>
          <cell r="E92" t="str">
            <v xml:space="preserve">Watchman </v>
          </cell>
          <cell r="F92" t="str">
            <v>LOG</v>
          </cell>
          <cell r="G92" t="str">
            <v>Office</v>
          </cell>
          <cell r="H92" t="str">
            <v>A1</v>
          </cell>
          <cell r="I92">
            <v>0</v>
          </cell>
          <cell r="J92">
            <v>48.356164383561634</v>
          </cell>
          <cell r="K92">
            <v>0</v>
          </cell>
          <cell r="L92">
            <v>405204.07460792002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Z92">
            <v>0</v>
          </cell>
          <cell r="AA92">
            <v>0</v>
          </cell>
        </row>
        <row r="93">
          <cell r="A93" t="str">
            <v>EF0090</v>
          </cell>
          <cell r="B93" t="str">
            <v>Stopped</v>
          </cell>
          <cell r="C93" t="str">
            <v>ELFASHER</v>
          </cell>
          <cell r="D93" t="str">
            <v xml:space="preserve">Suoad ADAM IBRAHIM MOHAMED </v>
          </cell>
          <cell r="E93" t="str">
            <v xml:space="preserve">Administrator assistant/HR </v>
          </cell>
          <cell r="F93" t="str">
            <v>ADMIN</v>
          </cell>
          <cell r="G93" t="str">
            <v>Office</v>
          </cell>
          <cell r="H93" t="str">
            <v>G1</v>
          </cell>
          <cell r="I93">
            <v>0</v>
          </cell>
          <cell r="J93">
            <v>0</v>
          </cell>
          <cell r="K93">
            <v>0</v>
          </cell>
          <cell r="L93">
            <v>1277871.9450107741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Z93">
            <v>0</v>
          </cell>
          <cell r="AA93">
            <v>0</v>
          </cell>
        </row>
        <row r="94">
          <cell r="A94" t="str">
            <v>EF0091</v>
          </cell>
          <cell r="B94" t="str">
            <v>Stopped</v>
          </cell>
          <cell r="C94" t="str">
            <v>ELFASHER</v>
          </cell>
          <cell r="D94" t="str">
            <v xml:space="preserve">Susan YACOUB HUSSEIN </v>
          </cell>
          <cell r="E94" t="str">
            <v xml:space="preserve">Home Visitor </v>
          </cell>
          <cell r="F94" t="str">
            <v>NUT</v>
          </cell>
          <cell r="G94" t="str">
            <v>TFC</v>
          </cell>
          <cell r="H94" t="str">
            <v>B</v>
          </cell>
          <cell r="I94">
            <v>0</v>
          </cell>
          <cell r="J94">
            <v>28.493150684931507</v>
          </cell>
          <cell r="K94">
            <v>0</v>
          </cell>
          <cell r="L94">
            <v>470286.45574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Z94">
            <v>0</v>
          </cell>
          <cell r="AA94">
            <v>0</v>
          </cell>
        </row>
        <row r="95">
          <cell r="A95" t="str">
            <v>EF0092</v>
          </cell>
          <cell r="B95" t="str">
            <v>Stopped</v>
          </cell>
          <cell r="C95" t="str">
            <v>ELFASHER</v>
          </cell>
          <cell r="D95" t="str">
            <v xml:space="preserve">Teiba MOHAMED ADAM </v>
          </cell>
          <cell r="E95" t="str">
            <v xml:space="preserve">Cook </v>
          </cell>
          <cell r="F95" t="str">
            <v>NUT</v>
          </cell>
          <cell r="G95" t="str">
            <v>TFC</v>
          </cell>
          <cell r="H95" t="str">
            <v>A1</v>
          </cell>
          <cell r="I95">
            <v>0</v>
          </cell>
          <cell r="J95">
            <v>27.602739726027394</v>
          </cell>
          <cell r="K95">
            <v>0</v>
          </cell>
          <cell r="L95">
            <v>405204.07460792002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Z95">
            <v>0</v>
          </cell>
          <cell r="AA95">
            <v>0</v>
          </cell>
        </row>
        <row r="96">
          <cell r="A96" t="str">
            <v>EF0093</v>
          </cell>
          <cell r="B96" t="str">
            <v>Stopped</v>
          </cell>
          <cell r="C96" t="str">
            <v>ELFASHER</v>
          </cell>
          <cell r="D96" t="str">
            <v xml:space="preserve">Thomas PIO BAYA </v>
          </cell>
          <cell r="E96" t="str">
            <v xml:space="preserve">Nutrition Supervisor </v>
          </cell>
          <cell r="F96" t="str">
            <v>NUT</v>
          </cell>
          <cell r="G96" t="str">
            <v>TFC</v>
          </cell>
          <cell r="H96" t="str">
            <v>F</v>
          </cell>
          <cell r="I96">
            <v>0</v>
          </cell>
          <cell r="J96">
            <v>28.493150684931507</v>
          </cell>
          <cell r="K96">
            <v>0</v>
          </cell>
          <cell r="L96">
            <v>1025128.70208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Z96">
            <v>0</v>
          </cell>
          <cell r="AA96">
            <v>0</v>
          </cell>
        </row>
        <row r="97">
          <cell r="A97" t="str">
            <v>EF0094</v>
          </cell>
          <cell r="B97" t="str">
            <v>Active</v>
          </cell>
          <cell r="C97" t="str">
            <v>ELFASHER</v>
          </cell>
          <cell r="D97" t="str">
            <v xml:space="preserve">Yahia ABDALLA MOHAMED ABAKER </v>
          </cell>
          <cell r="E97" t="str">
            <v>Storekeeper</v>
          </cell>
          <cell r="F97" t="str">
            <v>NUT</v>
          </cell>
          <cell r="G97" t="str">
            <v>TFC</v>
          </cell>
          <cell r="H97" t="str">
            <v>D4</v>
          </cell>
          <cell r="I97">
            <v>0</v>
          </cell>
          <cell r="J97">
            <v>0</v>
          </cell>
          <cell r="K97">
            <v>0</v>
          </cell>
          <cell r="L97">
            <v>776886.20824858558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Z97">
            <v>0</v>
          </cell>
          <cell r="AA97">
            <v>0</v>
          </cell>
        </row>
        <row r="98">
          <cell r="A98" t="str">
            <v>EF0095</v>
          </cell>
          <cell r="B98" t="str">
            <v>Active</v>
          </cell>
          <cell r="C98" t="str">
            <v>ELFASHER</v>
          </cell>
          <cell r="D98" t="str">
            <v xml:space="preserve">Younes ABUBAKER MANSUR </v>
          </cell>
          <cell r="E98" t="str">
            <v>Watchman</v>
          </cell>
          <cell r="F98" t="str">
            <v>LOG</v>
          </cell>
          <cell r="G98" t="str">
            <v>WHouse</v>
          </cell>
          <cell r="H98" t="str">
            <v>A4</v>
          </cell>
          <cell r="I98">
            <v>0</v>
          </cell>
          <cell r="J98">
            <v>0</v>
          </cell>
          <cell r="K98">
            <v>0</v>
          </cell>
          <cell r="L98">
            <v>436161.64845153713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Z98">
            <v>0</v>
          </cell>
          <cell r="AA98">
            <v>0</v>
          </cell>
        </row>
        <row r="99">
          <cell r="A99" t="str">
            <v>EF0096</v>
          </cell>
          <cell r="B99" t="str">
            <v>Stopped</v>
          </cell>
          <cell r="C99" t="str">
            <v>ELFASHER</v>
          </cell>
          <cell r="D99" t="str">
            <v xml:space="preserve">Yousif ADAM KHAMIS </v>
          </cell>
          <cell r="E99" t="str">
            <v>Purchaser</v>
          </cell>
          <cell r="F99" t="str">
            <v>LOG</v>
          </cell>
          <cell r="G99" t="str">
            <v>Office</v>
          </cell>
          <cell r="H99" t="str">
            <v>E2</v>
          </cell>
          <cell r="I99" t="str">
            <v>22/1/2007</v>
          </cell>
          <cell r="J99" t="str">
            <v>3 months</v>
          </cell>
          <cell r="K99" t="str">
            <v>February</v>
          </cell>
          <cell r="L99">
            <v>886519.8874912</v>
          </cell>
          <cell r="M99">
            <v>850000</v>
          </cell>
          <cell r="N99">
            <v>0</v>
          </cell>
          <cell r="O99">
            <v>300000</v>
          </cell>
          <cell r="P99">
            <v>300000</v>
          </cell>
          <cell r="Q99">
            <v>250000</v>
          </cell>
          <cell r="Z99">
            <v>0</v>
          </cell>
          <cell r="AA99">
            <v>0</v>
          </cell>
        </row>
        <row r="100">
          <cell r="A100" t="str">
            <v>EF0097</v>
          </cell>
          <cell r="B100" t="str">
            <v>Stopped</v>
          </cell>
          <cell r="C100" t="str">
            <v>ELFASHER</v>
          </cell>
          <cell r="D100" t="str">
            <v xml:space="preserve">Youssuf ZAKARIA  MOHAMED ADAM </v>
          </cell>
          <cell r="E100" t="str">
            <v>Watchman</v>
          </cell>
          <cell r="F100" t="str">
            <v>NUT</v>
          </cell>
          <cell r="G100" t="str">
            <v>SFC</v>
          </cell>
          <cell r="H100" t="str">
            <v>A2</v>
          </cell>
          <cell r="I100">
            <v>0</v>
          </cell>
          <cell r="J100">
            <v>0</v>
          </cell>
          <cell r="K100">
            <v>0</v>
          </cell>
          <cell r="L100">
            <v>413621.83671648003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Z100">
            <v>0</v>
          </cell>
          <cell r="AA100">
            <v>0</v>
          </cell>
        </row>
        <row r="101">
          <cell r="A101" t="str">
            <v>EF0098</v>
          </cell>
          <cell r="B101" t="str">
            <v>Active</v>
          </cell>
          <cell r="C101" t="str">
            <v>ELFASHER</v>
          </cell>
          <cell r="D101" t="str">
            <v xml:space="preserve">Zainab ADAM HASSAN </v>
          </cell>
          <cell r="E101" t="str">
            <v xml:space="preserve">Cook </v>
          </cell>
          <cell r="F101" t="str">
            <v>NUT</v>
          </cell>
          <cell r="G101" t="str">
            <v>TFC</v>
          </cell>
          <cell r="H101" t="str">
            <v>A4</v>
          </cell>
          <cell r="I101">
            <v>0</v>
          </cell>
          <cell r="J101">
            <v>37.109589041095887</v>
          </cell>
          <cell r="K101">
            <v>0</v>
          </cell>
          <cell r="L101">
            <v>436161.64845153713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Z101">
            <v>0</v>
          </cell>
          <cell r="AA101">
            <v>0</v>
          </cell>
        </row>
        <row r="102">
          <cell r="A102" t="str">
            <v>EF0099</v>
          </cell>
          <cell r="B102" t="str">
            <v>Active</v>
          </cell>
          <cell r="C102" t="str">
            <v>ELFASHER</v>
          </cell>
          <cell r="D102" t="str">
            <v xml:space="preserve">Zainab MUSTAFA ABDALLA </v>
          </cell>
          <cell r="E102" t="str">
            <v xml:space="preserve">Psychosocial Worker </v>
          </cell>
          <cell r="F102" t="str">
            <v>NUT</v>
          </cell>
          <cell r="G102" t="str">
            <v>TFC</v>
          </cell>
          <cell r="H102" t="str">
            <v>D4</v>
          </cell>
          <cell r="I102">
            <v>0</v>
          </cell>
          <cell r="J102">
            <v>0</v>
          </cell>
          <cell r="K102">
            <v>0</v>
          </cell>
          <cell r="L102">
            <v>776886.20824858558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Z102">
            <v>0</v>
          </cell>
          <cell r="AA102">
            <v>0</v>
          </cell>
        </row>
        <row r="103">
          <cell r="A103" t="str">
            <v>EF0100</v>
          </cell>
          <cell r="B103" t="str">
            <v>Active</v>
          </cell>
          <cell r="C103" t="str">
            <v>ELFASHER</v>
          </cell>
          <cell r="D103" t="str">
            <v xml:space="preserve">Zakaria ADAM AHMID </v>
          </cell>
          <cell r="E103" t="str">
            <v>Watchman</v>
          </cell>
          <cell r="F103" t="str">
            <v>NUT</v>
          </cell>
          <cell r="G103" t="str">
            <v>TFC</v>
          </cell>
          <cell r="H103" t="str">
            <v>A4</v>
          </cell>
          <cell r="I103">
            <v>0</v>
          </cell>
          <cell r="J103">
            <v>29.315068493150676</v>
          </cell>
          <cell r="K103">
            <v>0</v>
          </cell>
          <cell r="L103">
            <v>436161.64845153713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Z103">
            <v>0</v>
          </cell>
          <cell r="AA103">
            <v>0</v>
          </cell>
        </row>
        <row r="104">
          <cell r="A104" t="str">
            <v>EF0101</v>
          </cell>
          <cell r="B104" t="str">
            <v>Active</v>
          </cell>
          <cell r="C104" t="str">
            <v>ELFASHER</v>
          </cell>
          <cell r="D104" t="str">
            <v xml:space="preserve">Zakaria MOHAMED ADAM </v>
          </cell>
          <cell r="E104" t="str">
            <v>Watchman</v>
          </cell>
          <cell r="F104" t="str">
            <v>NUT</v>
          </cell>
          <cell r="G104" t="str">
            <v>TFC</v>
          </cell>
          <cell r="H104" t="str">
            <v>A4</v>
          </cell>
          <cell r="I104" t="str">
            <v>22/1/2007</v>
          </cell>
          <cell r="J104" t="str">
            <v>3 months</v>
          </cell>
          <cell r="K104" t="str">
            <v>February</v>
          </cell>
          <cell r="L104">
            <v>436161.64845153713</v>
          </cell>
          <cell r="M104">
            <v>400000</v>
          </cell>
          <cell r="N104">
            <v>0</v>
          </cell>
          <cell r="O104">
            <v>100000</v>
          </cell>
          <cell r="P104">
            <v>100000</v>
          </cell>
          <cell r="Q104">
            <v>200000</v>
          </cell>
          <cell r="Z104">
            <v>0</v>
          </cell>
          <cell r="AA104">
            <v>0</v>
          </cell>
        </row>
        <row r="105">
          <cell r="A105" t="str">
            <v>EF0102</v>
          </cell>
          <cell r="B105" t="str">
            <v>Active</v>
          </cell>
          <cell r="C105" t="str">
            <v>ELFASHER</v>
          </cell>
          <cell r="D105" t="str">
            <v xml:space="preserve">Adam MOHAMED ABDALLAH </v>
          </cell>
          <cell r="E105" t="str">
            <v>Mechanic</v>
          </cell>
          <cell r="F105" t="str">
            <v>LOG</v>
          </cell>
          <cell r="G105" t="str">
            <v>Office</v>
          </cell>
          <cell r="H105" t="str">
            <v>D4</v>
          </cell>
          <cell r="I105">
            <v>0</v>
          </cell>
          <cell r="J105">
            <v>26.424657534246577</v>
          </cell>
          <cell r="K105">
            <v>0</v>
          </cell>
          <cell r="L105">
            <v>776886.20824858558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Z105">
            <v>0</v>
          </cell>
          <cell r="AA105">
            <v>0</v>
          </cell>
        </row>
        <row r="106">
          <cell r="A106" t="str">
            <v>EF0103</v>
          </cell>
          <cell r="B106" t="str">
            <v>Stopped</v>
          </cell>
          <cell r="C106" t="str">
            <v>ELFASHER</v>
          </cell>
          <cell r="D106" t="str">
            <v xml:space="preserve">Eldouma ABDALLAH YAGOUB </v>
          </cell>
          <cell r="E106" t="str">
            <v xml:space="preserve">Admin assistant/HR </v>
          </cell>
          <cell r="F106" t="str">
            <v>ADMIN</v>
          </cell>
          <cell r="G106" t="str">
            <v>Office</v>
          </cell>
          <cell r="H106" t="str">
            <v>G2</v>
          </cell>
          <cell r="I106">
            <v>0</v>
          </cell>
          <cell r="J106">
            <v>0</v>
          </cell>
          <cell r="K106">
            <v>0</v>
          </cell>
          <cell r="L106">
            <v>1302582.9391898718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Z106">
            <v>0</v>
          </cell>
          <cell r="AA106">
            <v>0</v>
          </cell>
        </row>
        <row r="107">
          <cell r="A107" t="str">
            <v>EF0104</v>
          </cell>
          <cell r="B107" t="str">
            <v>Stopped</v>
          </cell>
          <cell r="C107" t="str">
            <v>ELFASHER</v>
          </cell>
          <cell r="D107" t="str">
            <v xml:space="preserve">Said MIKHAIL </v>
          </cell>
          <cell r="E107" t="str">
            <v xml:space="preserve">Radio operator </v>
          </cell>
          <cell r="F107" t="str">
            <v>LOG</v>
          </cell>
          <cell r="G107" t="str">
            <v>Office</v>
          </cell>
          <cell r="H107" t="str">
            <v>D1</v>
          </cell>
          <cell r="I107">
            <v>0</v>
          </cell>
          <cell r="J107">
            <v>0</v>
          </cell>
          <cell r="K107">
            <v>0</v>
          </cell>
          <cell r="L107">
            <v>721825.98335872008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Z107">
            <v>0</v>
          </cell>
          <cell r="AA107">
            <v>0</v>
          </cell>
        </row>
        <row r="108">
          <cell r="A108" t="str">
            <v>EF0105</v>
          </cell>
          <cell r="B108" t="str">
            <v>Stopped</v>
          </cell>
          <cell r="C108" t="str">
            <v>ELFASHER</v>
          </cell>
          <cell r="D108" t="str">
            <v xml:space="preserve">Aziza SULEIMAN </v>
          </cell>
          <cell r="E108" t="str">
            <v>Translator</v>
          </cell>
          <cell r="F108" t="str">
            <v>NUT</v>
          </cell>
          <cell r="G108" t="str">
            <v>Psy</v>
          </cell>
          <cell r="H108" t="str">
            <v>C</v>
          </cell>
          <cell r="I108">
            <v>0</v>
          </cell>
          <cell r="J108">
            <v>0</v>
          </cell>
          <cell r="K108">
            <v>0</v>
          </cell>
          <cell r="L108">
            <v>580536.02859999996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Z108">
            <v>0</v>
          </cell>
          <cell r="AA108">
            <v>0</v>
          </cell>
        </row>
        <row r="109">
          <cell r="A109" t="str">
            <v>EF0106</v>
          </cell>
          <cell r="B109" t="str">
            <v>Active</v>
          </cell>
          <cell r="C109" t="str">
            <v>ELFASHER</v>
          </cell>
          <cell r="D109" t="str">
            <v xml:space="preserve">Essaid ABU ELBASHER </v>
          </cell>
          <cell r="E109" t="str">
            <v>Driver</v>
          </cell>
          <cell r="F109" t="str">
            <v>LOG</v>
          </cell>
          <cell r="G109" t="str">
            <v>Office</v>
          </cell>
          <cell r="H109" t="str">
            <v>C4</v>
          </cell>
          <cell r="I109">
            <v>27</v>
          </cell>
          <cell r="J109">
            <v>11.273972602739718</v>
          </cell>
          <cell r="K109">
            <v>0</v>
          </cell>
          <cell r="L109">
            <v>638286.74939056206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27</v>
          </cell>
          <cell r="Z109">
            <v>0</v>
          </cell>
          <cell r="AA109">
            <v>0</v>
          </cell>
        </row>
        <row r="110">
          <cell r="A110" t="str">
            <v>EF0107</v>
          </cell>
          <cell r="B110" t="str">
            <v>Stopped</v>
          </cell>
          <cell r="C110" t="str">
            <v>ELFASHER</v>
          </cell>
          <cell r="D110" t="str">
            <v xml:space="preserve">Elhadi OMER HAROUN </v>
          </cell>
          <cell r="E110" t="str">
            <v xml:space="preserve">Food Mixer </v>
          </cell>
          <cell r="F110" t="str">
            <v>NUT</v>
          </cell>
          <cell r="G110" t="str">
            <v>SFC</v>
          </cell>
          <cell r="H110" t="str">
            <v>B1</v>
          </cell>
          <cell r="I110">
            <v>0</v>
          </cell>
          <cell r="J110">
            <v>0</v>
          </cell>
          <cell r="K110">
            <v>0</v>
          </cell>
          <cell r="L110">
            <v>480056.92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Z110">
            <v>0</v>
          </cell>
          <cell r="AA110">
            <v>0</v>
          </cell>
        </row>
        <row r="111">
          <cell r="A111" t="str">
            <v>EF0108</v>
          </cell>
          <cell r="B111" t="str">
            <v>Active</v>
          </cell>
          <cell r="C111" t="str">
            <v>ELFASHER</v>
          </cell>
          <cell r="D111" t="str">
            <v xml:space="preserve">Abubaker MUSSA ELBISHARI </v>
          </cell>
          <cell r="E111" t="str">
            <v>Nurse</v>
          </cell>
          <cell r="F111" t="str">
            <v>NUT</v>
          </cell>
          <cell r="G111" t="str">
            <v>TFC</v>
          </cell>
          <cell r="H111" t="str">
            <v>D4</v>
          </cell>
          <cell r="I111">
            <v>0</v>
          </cell>
          <cell r="J111">
            <v>19.904109589041099</v>
          </cell>
          <cell r="K111">
            <v>0</v>
          </cell>
          <cell r="L111">
            <v>776886.20824858558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Z111">
            <v>0</v>
          </cell>
          <cell r="AA111">
            <v>0</v>
          </cell>
        </row>
        <row r="112">
          <cell r="A112" t="str">
            <v>EF0109</v>
          </cell>
          <cell r="B112" t="str">
            <v>Stopped</v>
          </cell>
          <cell r="C112" t="str">
            <v>ELFASHER</v>
          </cell>
          <cell r="D112" t="str">
            <v xml:space="preserve">Hassan HAROUN OSMAN </v>
          </cell>
          <cell r="E112" t="str">
            <v>Nurse</v>
          </cell>
          <cell r="F112" t="str">
            <v>NUT</v>
          </cell>
          <cell r="G112" t="str">
            <v>TFC</v>
          </cell>
          <cell r="H112" t="str">
            <v>D1</v>
          </cell>
          <cell r="I112">
            <v>0</v>
          </cell>
          <cell r="J112">
            <v>0</v>
          </cell>
          <cell r="K112">
            <v>0</v>
          </cell>
          <cell r="L112">
            <v>721825.98335872008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Z112">
            <v>0</v>
          </cell>
          <cell r="AA112">
            <v>0</v>
          </cell>
        </row>
        <row r="113">
          <cell r="A113" t="str">
            <v>EF0110</v>
          </cell>
          <cell r="B113" t="str">
            <v>Active</v>
          </cell>
          <cell r="C113" t="str">
            <v>ELFASHER</v>
          </cell>
          <cell r="D113" t="str">
            <v xml:space="preserve">Ibrahim MUSSA ADAM </v>
          </cell>
          <cell r="E113" t="str">
            <v>Nurse</v>
          </cell>
          <cell r="F113" t="str">
            <v>NUT</v>
          </cell>
          <cell r="G113" t="str">
            <v>TFC</v>
          </cell>
          <cell r="H113" t="str">
            <v>D11</v>
          </cell>
          <cell r="I113">
            <v>0</v>
          </cell>
          <cell r="J113">
            <v>23.150684931506845</v>
          </cell>
          <cell r="K113">
            <v>0</v>
          </cell>
          <cell r="L113">
            <v>741710.86948865373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Z113">
            <v>0</v>
          </cell>
          <cell r="AA113">
            <v>0</v>
          </cell>
        </row>
        <row r="114">
          <cell r="A114" t="str">
            <v>EF0111</v>
          </cell>
          <cell r="B114" t="str">
            <v>Active</v>
          </cell>
          <cell r="C114" t="str">
            <v>ELFASHER</v>
          </cell>
          <cell r="D114" t="str">
            <v xml:space="preserve">Medina AHMED MOHAMED </v>
          </cell>
          <cell r="E114" t="str">
            <v>Cleaner</v>
          </cell>
          <cell r="F114" t="str">
            <v>NUT</v>
          </cell>
          <cell r="G114" t="str">
            <v>TFC</v>
          </cell>
          <cell r="H114" t="str">
            <v>A4</v>
          </cell>
          <cell r="I114">
            <v>0</v>
          </cell>
          <cell r="J114">
            <v>15.547945205479451</v>
          </cell>
          <cell r="K114">
            <v>0</v>
          </cell>
          <cell r="L114">
            <v>436161.64845153713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Z114">
            <v>0</v>
          </cell>
          <cell r="AA114">
            <v>0</v>
          </cell>
        </row>
        <row r="115">
          <cell r="A115" t="str">
            <v>EF0112</v>
          </cell>
          <cell r="B115" t="str">
            <v>Stopped</v>
          </cell>
          <cell r="C115" t="str">
            <v>ELFASHER</v>
          </cell>
          <cell r="D115" t="str">
            <v xml:space="preserve">Hawa ABDALLA MAHMOUD </v>
          </cell>
          <cell r="E115" t="str">
            <v>Cleaner</v>
          </cell>
          <cell r="F115" t="str">
            <v>NUT</v>
          </cell>
          <cell r="G115" t="str">
            <v>SFC</v>
          </cell>
          <cell r="H115" t="str">
            <v>A1</v>
          </cell>
          <cell r="I115">
            <v>0</v>
          </cell>
          <cell r="J115">
            <v>0</v>
          </cell>
          <cell r="K115">
            <v>0</v>
          </cell>
          <cell r="L115">
            <v>405204.07460792002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Z115">
            <v>0</v>
          </cell>
          <cell r="AA115">
            <v>0</v>
          </cell>
        </row>
        <row r="116">
          <cell r="A116" t="str">
            <v>EF0113</v>
          </cell>
          <cell r="B116" t="str">
            <v>Stopped</v>
          </cell>
          <cell r="C116" t="str">
            <v>ELFASHER</v>
          </cell>
          <cell r="D116" t="str">
            <v xml:space="preserve">Mohammed AHMED HAGGAR </v>
          </cell>
          <cell r="E116" t="str">
            <v>Food Aid Monitor</v>
          </cell>
          <cell r="F116" t="str">
            <v>FA</v>
          </cell>
          <cell r="G116" t="str">
            <v>Field</v>
          </cell>
          <cell r="H116" t="str">
            <v>D1</v>
          </cell>
          <cell r="I116">
            <v>0</v>
          </cell>
          <cell r="J116">
            <v>0</v>
          </cell>
          <cell r="K116">
            <v>0</v>
          </cell>
          <cell r="L116">
            <v>721825.98335872008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Z116">
            <v>0</v>
          </cell>
          <cell r="AA116">
            <v>0</v>
          </cell>
        </row>
        <row r="117">
          <cell r="A117" t="str">
            <v>EF0114</v>
          </cell>
          <cell r="B117" t="str">
            <v>Stopped</v>
          </cell>
          <cell r="C117" t="str">
            <v>ELFASHER</v>
          </cell>
          <cell r="D117" t="str">
            <v xml:space="preserve">Mustapha MOHAMMED SALEH </v>
          </cell>
          <cell r="E117" t="str">
            <v>Food Aid Monitor</v>
          </cell>
          <cell r="F117" t="str">
            <v>FA</v>
          </cell>
          <cell r="G117" t="str">
            <v>Field</v>
          </cell>
          <cell r="H117" t="str">
            <v>C</v>
          </cell>
          <cell r="I117">
            <v>0</v>
          </cell>
          <cell r="J117">
            <v>0</v>
          </cell>
          <cell r="K117">
            <v>0</v>
          </cell>
          <cell r="L117">
            <v>580536.02859999996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Z117">
            <v>0</v>
          </cell>
          <cell r="AA117">
            <v>0</v>
          </cell>
        </row>
        <row r="118">
          <cell r="A118" t="str">
            <v>EF0115</v>
          </cell>
          <cell r="B118" t="str">
            <v>Active</v>
          </cell>
          <cell r="C118" t="str">
            <v>ELFASHER</v>
          </cell>
          <cell r="D118" t="str">
            <v xml:space="preserve">Khadija ADAM AHMED TAHIR </v>
          </cell>
          <cell r="E118" t="str">
            <v>Nurse</v>
          </cell>
          <cell r="F118" t="str">
            <v>NUT</v>
          </cell>
          <cell r="G118" t="str">
            <v>TFC</v>
          </cell>
          <cell r="H118" t="str">
            <v>D11</v>
          </cell>
          <cell r="I118">
            <v>25</v>
          </cell>
          <cell r="J118">
            <v>11.027397260273972</v>
          </cell>
          <cell r="K118">
            <v>0</v>
          </cell>
          <cell r="L118">
            <v>741710.86948865373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25</v>
          </cell>
          <cell r="Z118">
            <v>0</v>
          </cell>
          <cell r="AA118">
            <v>0</v>
          </cell>
        </row>
        <row r="119">
          <cell r="A119" t="str">
            <v>EF0116</v>
          </cell>
          <cell r="B119" t="str">
            <v>Stopped</v>
          </cell>
          <cell r="C119" t="str">
            <v>ELFASHER</v>
          </cell>
          <cell r="D119" t="str">
            <v xml:space="preserve">Saad EISSA DWOELBAT </v>
          </cell>
          <cell r="E119" t="str">
            <v>Storekeeper</v>
          </cell>
          <cell r="F119" t="str">
            <v>LOG</v>
          </cell>
          <cell r="G119" t="str">
            <v>Office</v>
          </cell>
          <cell r="H119" t="str">
            <v>E1</v>
          </cell>
          <cell r="I119">
            <v>0</v>
          </cell>
          <cell r="J119">
            <v>0</v>
          </cell>
          <cell r="K119">
            <v>0</v>
          </cell>
          <cell r="L119">
            <v>867281.15554767998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Z119">
            <v>0</v>
          </cell>
          <cell r="AA119">
            <v>0</v>
          </cell>
        </row>
        <row r="120">
          <cell r="A120" t="str">
            <v>EF0117</v>
          </cell>
          <cell r="B120" t="str">
            <v>Stopped</v>
          </cell>
          <cell r="C120" t="str">
            <v>ELFASHER</v>
          </cell>
          <cell r="D120" t="str">
            <v xml:space="preserve">Adam ELTAHIR ADAM </v>
          </cell>
          <cell r="E120" t="str">
            <v>Log/Rehab</v>
          </cell>
          <cell r="F120" t="str">
            <v>LOG</v>
          </cell>
          <cell r="G120" t="str">
            <v>Office</v>
          </cell>
          <cell r="H120" t="str">
            <v>E</v>
          </cell>
          <cell r="I120">
            <v>0</v>
          </cell>
          <cell r="J120">
            <v>0</v>
          </cell>
          <cell r="K120">
            <v>0</v>
          </cell>
          <cell r="L120">
            <v>848286.0736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Z120">
            <v>0</v>
          </cell>
          <cell r="AA120">
            <v>0</v>
          </cell>
        </row>
        <row r="121">
          <cell r="A121" t="str">
            <v>EF0118</v>
          </cell>
          <cell r="B121" t="str">
            <v>Stopped</v>
          </cell>
          <cell r="C121" t="str">
            <v>ELFASHER</v>
          </cell>
          <cell r="D121" t="str">
            <v xml:space="preserve">Ibrahim ABEKER Adam </v>
          </cell>
          <cell r="E121" t="str">
            <v>Rehabilitation Assitant</v>
          </cell>
          <cell r="F121" t="str">
            <v>LOG</v>
          </cell>
          <cell r="G121" t="str">
            <v>Office</v>
          </cell>
          <cell r="H121" t="str">
            <v>C1</v>
          </cell>
          <cell r="I121">
            <v>0</v>
          </cell>
          <cell r="J121">
            <v>0</v>
          </cell>
          <cell r="K121">
            <v>0</v>
          </cell>
          <cell r="L121">
            <v>592335.26867873606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Z121">
            <v>0</v>
          </cell>
          <cell r="AA121">
            <v>0</v>
          </cell>
        </row>
        <row r="122">
          <cell r="A122" t="str">
            <v>EF0119</v>
          </cell>
          <cell r="B122" t="str">
            <v>Stopped</v>
          </cell>
          <cell r="C122" t="str">
            <v>ELFASHER</v>
          </cell>
          <cell r="D122" t="str">
            <v xml:space="preserve">Igbal HASSAN ADAM </v>
          </cell>
          <cell r="E122" t="str">
            <v>Registrar</v>
          </cell>
          <cell r="F122" t="str">
            <v>NUT</v>
          </cell>
          <cell r="G122" t="str">
            <v>SFC</v>
          </cell>
          <cell r="H122" t="str">
            <v>C1</v>
          </cell>
          <cell r="I122">
            <v>0</v>
          </cell>
          <cell r="J122">
            <v>0</v>
          </cell>
          <cell r="K122">
            <v>0</v>
          </cell>
          <cell r="L122">
            <v>592335.26867873606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Z122">
            <v>0</v>
          </cell>
          <cell r="AA122">
            <v>0</v>
          </cell>
        </row>
        <row r="123">
          <cell r="A123" t="str">
            <v>EF0120</v>
          </cell>
          <cell r="B123" t="str">
            <v>Active</v>
          </cell>
          <cell r="C123" t="str">
            <v>ELFASHER</v>
          </cell>
          <cell r="D123" t="str">
            <v xml:space="preserve">Nasser Eldeen HASSAN IDRISS </v>
          </cell>
          <cell r="E123" t="str">
            <v xml:space="preserve">Home Visitor </v>
          </cell>
          <cell r="F123" t="str">
            <v>NUT</v>
          </cell>
          <cell r="G123" t="str">
            <v>TFC</v>
          </cell>
          <cell r="H123" t="str">
            <v>B4</v>
          </cell>
          <cell r="I123">
            <v>0</v>
          </cell>
          <cell r="J123">
            <v>13.287671232876711</v>
          </cell>
          <cell r="K123">
            <v>0</v>
          </cell>
          <cell r="L123">
            <v>517011.31442510424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Z123">
            <v>0</v>
          </cell>
          <cell r="AA123">
            <v>0</v>
          </cell>
        </row>
        <row r="124">
          <cell r="A124" t="str">
            <v>EF0121</v>
          </cell>
          <cell r="B124" t="str">
            <v>Stopped</v>
          </cell>
          <cell r="C124" t="str">
            <v>ELFASHER</v>
          </cell>
          <cell r="D124" t="str">
            <v xml:space="preserve">Suleiman YAGOUB ABDALLA </v>
          </cell>
          <cell r="E124" t="str">
            <v xml:space="preserve">Home Visitor </v>
          </cell>
          <cell r="F124" t="str">
            <v>NUT</v>
          </cell>
          <cell r="G124" t="str">
            <v>SFC</v>
          </cell>
          <cell r="H124" t="str">
            <v>B</v>
          </cell>
          <cell r="I124">
            <v>0</v>
          </cell>
          <cell r="J124">
            <v>0</v>
          </cell>
          <cell r="K124">
            <v>0</v>
          </cell>
          <cell r="L124">
            <v>470286.45574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Z124">
            <v>0</v>
          </cell>
          <cell r="AA124">
            <v>0</v>
          </cell>
        </row>
        <row r="125">
          <cell r="A125" t="str">
            <v>EF0122</v>
          </cell>
          <cell r="B125" t="str">
            <v>Stopped</v>
          </cell>
          <cell r="C125" t="str">
            <v>ELFASHER</v>
          </cell>
          <cell r="D125" t="str">
            <v xml:space="preserve">Ali ADAM TAJEDDEEN </v>
          </cell>
          <cell r="E125" t="str">
            <v xml:space="preserve">Home Visitor </v>
          </cell>
          <cell r="F125" t="str">
            <v>NUT</v>
          </cell>
          <cell r="G125" t="str">
            <v>SFC</v>
          </cell>
          <cell r="H125" t="str">
            <v>B</v>
          </cell>
          <cell r="I125">
            <v>0</v>
          </cell>
          <cell r="J125">
            <v>0</v>
          </cell>
          <cell r="K125">
            <v>0</v>
          </cell>
          <cell r="L125">
            <v>470286.45574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Z125">
            <v>0</v>
          </cell>
          <cell r="AA125">
            <v>0</v>
          </cell>
        </row>
        <row r="126">
          <cell r="A126" t="str">
            <v>EF0123</v>
          </cell>
          <cell r="B126" t="str">
            <v>Stopped</v>
          </cell>
          <cell r="C126" t="str">
            <v>ELFASHER</v>
          </cell>
          <cell r="D126" t="str">
            <v xml:space="preserve">Suleiman MOHAMED AHMED </v>
          </cell>
          <cell r="E126" t="str">
            <v>Counterpart</v>
          </cell>
          <cell r="F126" t="str">
            <v>NUT</v>
          </cell>
          <cell r="G126" t="str">
            <v>SFC</v>
          </cell>
          <cell r="H126" t="str">
            <v>G1</v>
          </cell>
          <cell r="I126">
            <v>0</v>
          </cell>
          <cell r="J126">
            <v>0</v>
          </cell>
          <cell r="K126">
            <v>0</v>
          </cell>
          <cell r="L126">
            <v>1277871.9450107741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Z126">
            <v>0</v>
          </cell>
          <cell r="AA126">
            <v>0</v>
          </cell>
        </row>
        <row r="127">
          <cell r="A127" t="str">
            <v>EF0124</v>
          </cell>
          <cell r="B127" t="str">
            <v>Active</v>
          </cell>
          <cell r="C127" t="str">
            <v>ELFASHER</v>
          </cell>
          <cell r="D127" t="str">
            <v xml:space="preserve">Namat IBRAHIM HAROUN </v>
          </cell>
          <cell r="E127" t="str">
            <v>Cleaner</v>
          </cell>
          <cell r="F127" t="str">
            <v>ADMIN</v>
          </cell>
          <cell r="G127" t="str">
            <v>Guest house</v>
          </cell>
          <cell r="H127" t="str">
            <v>A4</v>
          </cell>
          <cell r="I127">
            <v>0</v>
          </cell>
          <cell r="J127">
            <v>28.287671232876711</v>
          </cell>
          <cell r="K127">
            <v>0</v>
          </cell>
          <cell r="L127">
            <v>436161.64845153713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Z127">
            <v>0</v>
          </cell>
          <cell r="AA127">
            <v>0</v>
          </cell>
        </row>
        <row r="128">
          <cell r="A128" t="str">
            <v>EF0125</v>
          </cell>
          <cell r="B128" t="str">
            <v>Active</v>
          </cell>
          <cell r="C128" t="str">
            <v>ELFASHER</v>
          </cell>
          <cell r="D128" t="str">
            <v xml:space="preserve">Abdalla SULEIMAN ABDELRAHMAN </v>
          </cell>
          <cell r="E128" t="str">
            <v>Food security Surveillance officer</v>
          </cell>
          <cell r="F128" t="str">
            <v>FS</v>
          </cell>
          <cell r="G128" t="str">
            <v>Field</v>
          </cell>
          <cell r="H128" t="str">
            <v>D4</v>
          </cell>
          <cell r="I128">
            <v>0</v>
          </cell>
          <cell r="J128">
            <v>19.287671232876711</v>
          </cell>
          <cell r="K128">
            <v>0</v>
          </cell>
          <cell r="L128">
            <v>776886.20824858558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Z128">
            <v>0</v>
          </cell>
          <cell r="AA128">
            <v>0</v>
          </cell>
        </row>
        <row r="129">
          <cell r="A129" t="str">
            <v>EF0126</v>
          </cell>
          <cell r="B129" t="str">
            <v>Stopped</v>
          </cell>
          <cell r="C129" t="str">
            <v>ELFASHER</v>
          </cell>
          <cell r="D129" t="str">
            <v xml:space="preserve">Abass ADAM MOHAMED </v>
          </cell>
          <cell r="E129" t="str">
            <v>Worker</v>
          </cell>
          <cell r="F129" t="str">
            <v>LOG</v>
          </cell>
          <cell r="G129" t="str">
            <v>Office</v>
          </cell>
          <cell r="H129" t="str">
            <v>A1</v>
          </cell>
          <cell r="I129">
            <v>0</v>
          </cell>
          <cell r="J129">
            <v>0</v>
          </cell>
          <cell r="K129">
            <v>0</v>
          </cell>
          <cell r="L129">
            <v>405204.07460792002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Z129">
            <v>0</v>
          </cell>
          <cell r="AA129">
            <v>0</v>
          </cell>
        </row>
        <row r="130">
          <cell r="A130" t="str">
            <v>EF0127</v>
          </cell>
          <cell r="B130" t="str">
            <v>Stopped</v>
          </cell>
          <cell r="C130" t="str">
            <v>ELFASHER</v>
          </cell>
          <cell r="D130" t="str">
            <v xml:space="preserve">Abdul MAJEED YAGOUB  </v>
          </cell>
          <cell r="E130" t="str">
            <v>Worker</v>
          </cell>
          <cell r="F130" t="str">
            <v>LOG</v>
          </cell>
          <cell r="G130" t="str">
            <v>Office</v>
          </cell>
          <cell r="H130" t="str">
            <v>A1</v>
          </cell>
          <cell r="I130">
            <v>0</v>
          </cell>
          <cell r="J130">
            <v>0</v>
          </cell>
          <cell r="K130">
            <v>0</v>
          </cell>
          <cell r="L130">
            <v>405204.07460792002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Z130">
            <v>0</v>
          </cell>
          <cell r="AA130">
            <v>0</v>
          </cell>
        </row>
        <row r="131">
          <cell r="A131" t="str">
            <v>EF0128</v>
          </cell>
          <cell r="B131" t="str">
            <v>Active</v>
          </cell>
          <cell r="C131" t="str">
            <v>ELFASHER</v>
          </cell>
          <cell r="D131" t="str">
            <v xml:space="preserve">Ahmed IDRISS ADAM </v>
          </cell>
          <cell r="E131" t="str">
            <v xml:space="preserve">Phase Monitor </v>
          </cell>
          <cell r="F131" t="str">
            <v>NUT</v>
          </cell>
          <cell r="G131" t="str">
            <v>TFC</v>
          </cell>
          <cell r="H131" t="str">
            <v>B4</v>
          </cell>
          <cell r="I131">
            <v>0</v>
          </cell>
          <cell r="J131">
            <v>25.205479452054789</v>
          </cell>
          <cell r="K131">
            <v>0</v>
          </cell>
          <cell r="L131">
            <v>517011.31442510424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Z131">
            <v>0</v>
          </cell>
          <cell r="AA131">
            <v>0</v>
          </cell>
        </row>
        <row r="132">
          <cell r="A132" t="str">
            <v>EF0129</v>
          </cell>
          <cell r="B132" t="str">
            <v>Stopped</v>
          </cell>
          <cell r="C132" t="str">
            <v>ELFASHER</v>
          </cell>
          <cell r="D132" t="str">
            <v xml:space="preserve">Mohamed NADIM </v>
          </cell>
          <cell r="E132" t="str">
            <v xml:space="preserve">Medical Supervisor </v>
          </cell>
          <cell r="F132" t="str">
            <v>NUT</v>
          </cell>
          <cell r="G132" t="str">
            <v>TFC</v>
          </cell>
          <cell r="H132" t="str">
            <v>H1</v>
          </cell>
          <cell r="I132">
            <v>0</v>
          </cell>
          <cell r="J132">
            <v>0</v>
          </cell>
          <cell r="K132">
            <v>0</v>
          </cell>
          <cell r="L132">
            <v>1761710.2117128423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Z132">
            <v>0</v>
          </cell>
          <cell r="AA132">
            <v>0</v>
          </cell>
        </row>
        <row r="133">
          <cell r="A133" t="str">
            <v>EF0130</v>
          </cell>
          <cell r="B133" t="str">
            <v>Stopped</v>
          </cell>
          <cell r="C133" t="str">
            <v>ELFASHER</v>
          </cell>
          <cell r="D133" t="str">
            <v xml:space="preserve">Elsadig ABAKER HASSABALLA </v>
          </cell>
          <cell r="E133" t="str">
            <v>Data Entry Manager</v>
          </cell>
          <cell r="F133" t="str">
            <v>FS</v>
          </cell>
          <cell r="G133" t="str">
            <v>Field</v>
          </cell>
          <cell r="H133" t="str">
            <v>C1</v>
          </cell>
          <cell r="I133">
            <v>0</v>
          </cell>
          <cell r="J133">
            <v>0</v>
          </cell>
          <cell r="K133">
            <v>0</v>
          </cell>
          <cell r="L133">
            <v>592335.26867873606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Z133">
            <v>0</v>
          </cell>
          <cell r="AA133">
            <v>0</v>
          </cell>
        </row>
        <row r="134">
          <cell r="A134" t="str">
            <v>EF0131</v>
          </cell>
          <cell r="B134" t="str">
            <v>Stopped</v>
          </cell>
          <cell r="C134" t="str">
            <v>ELFASHER</v>
          </cell>
          <cell r="D134" t="str">
            <v xml:space="preserve">Ibrahim Adam  Fadul  </v>
          </cell>
          <cell r="E134" t="str">
            <v xml:space="preserve">Food security monitor </v>
          </cell>
          <cell r="F134" t="str">
            <v>FS</v>
          </cell>
          <cell r="G134" t="str">
            <v>Field</v>
          </cell>
          <cell r="H134" t="str">
            <v>C</v>
          </cell>
          <cell r="I134">
            <v>0</v>
          </cell>
          <cell r="J134">
            <v>0</v>
          </cell>
          <cell r="K134">
            <v>0</v>
          </cell>
          <cell r="L134">
            <v>580536.02859999996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Z134">
            <v>0</v>
          </cell>
          <cell r="AA134">
            <v>0</v>
          </cell>
        </row>
        <row r="135">
          <cell r="A135" t="str">
            <v>EF0132</v>
          </cell>
          <cell r="B135" t="str">
            <v>Stopped</v>
          </cell>
          <cell r="C135" t="str">
            <v>ELFASHER</v>
          </cell>
          <cell r="D135" t="str">
            <v xml:space="preserve">Mohamed IBRAHIM HUSSEIN  </v>
          </cell>
          <cell r="E135" t="str">
            <v>Food Aid Monitor</v>
          </cell>
          <cell r="F135" t="str">
            <v>FA</v>
          </cell>
          <cell r="G135" t="str">
            <v>Field</v>
          </cell>
          <cell r="H135" t="str">
            <v>C</v>
          </cell>
          <cell r="I135">
            <v>0</v>
          </cell>
          <cell r="J135">
            <v>0</v>
          </cell>
          <cell r="K135">
            <v>0</v>
          </cell>
          <cell r="L135">
            <v>580536.02859999996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Z135">
            <v>0</v>
          </cell>
          <cell r="AA135">
            <v>0</v>
          </cell>
        </row>
        <row r="136">
          <cell r="A136" t="str">
            <v>EF0133</v>
          </cell>
          <cell r="B136" t="str">
            <v>Stopped</v>
          </cell>
          <cell r="C136" t="str">
            <v>ELFASHER</v>
          </cell>
          <cell r="D136" t="str">
            <v xml:space="preserve">Mohamed OSMAN ELBAGIR  </v>
          </cell>
          <cell r="E136" t="str">
            <v>Food Aid Monitor</v>
          </cell>
          <cell r="F136" t="str">
            <v>FA</v>
          </cell>
          <cell r="G136" t="str">
            <v>Field</v>
          </cell>
          <cell r="H136" t="str">
            <v>C</v>
          </cell>
          <cell r="I136">
            <v>0</v>
          </cell>
          <cell r="J136">
            <v>0</v>
          </cell>
          <cell r="K136">
            <v>0</v>
          </cell>
          <cell r="L136">
            <v>580536.02859999996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Z136">
            <v>0</v>
          </cell>
          <cell r="AA136">
            <v>0</v>
          </cell>
        </row>
        <row r="137">
          <cell r="A137" t="str">
            <v>EF0134</v>
          </cell>
          <cell r="B137" t="str">
            <v>Stopped</v>
          </cell>
          <cell r="C137" t="str">
            <v>ELFASHER</v>
          </cell>
          <cell r="D137" t="str">
            <v xml:space="preserve">Abaker ABDELRAHMAN AZARG </v>
          </cell>
          <cell r="E137" t="str">
            <v>Food Aid Monitor</v>
          </cell>
          <cell r="F137" t="str">
            <v>FA</v>
          </cell>
          <cell r="G137" t="str">
            <v>Field</v>
          </cell>
          <cell r="H137" t="str">
            <v>C</v>
          </cell>
          <cell r="I137">
            <v>0</v>
          </cell>
          <cell r="J137">
            <v>0</v>
          </cell>
          <cell r="K137">
            <v>0</v>
          </cell>
          <cell r="L137">
            <v>580536.02859999996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Z137">
            <v>0</v>
          </cell>
          <cell r="AA137">
            <v>0</v>
          </cell>
        </row>
        <row r="138">
          <cell r="A138" t="str">
            <v>EF0135</v>
          </cell>
          <cell r="B138" t="str">
            <v>Active</v>
          </cell>
          <cell r="C138" t="str">
            <v>ELFASHER</v>
          </cell>
          <cell r="D138" t="str">
            <v xml:space="preserve">Abdalla AHMED MOHAMED  </v>
          </cell>
          <cell r="E138" t="str">
            <v xml:space="preserve"> Team Leader</v>
          </cell>
          <cell r="F138" t="str">
            <v>NUTSURVEY</v>
          </cell>
          <cell r="G138" t="str">
            <v>Nut survey</v>
          </cell>
          <cell r="H138" t="str">
            <v>D4</v>
          </cell>
          <cell r="I138">
            <v>0</v>
          </cell>
          <cell r="J138">
            <v>23.287671232876711</v>
          </cell>
          <cell r="K138">
            <v>0</v>
          </cell>
          <cell r="L138">
            <v>776886.20824858558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Z138">
            <v>0</v>
          </cell>
          <cell r="AA138">
            <v>0</v>
          </cell>
        </row>
        <row r="139">
          <cell r="A139" t="str">
            <v>EF0136</v>
          </cell>
          <cell r="B139" t="str">
            <v>Active</v>
          </cell>
          <cell r="C139" t="str">
            <v>ELFASHER</v>
          </cell>
          <cell r="D139" t="str">
            <v xml:space="preserve">Thuraya ADAM ABDALLA </v>
          </cell>
          <cell r="E139" t="str">
            <v>Home Visitor</v>
          </cell>
          <cell r="F139" t="str">
            <v>NUT</v>
          </cell>
          <cell r="G139" t="str">
            <v>TFC</v>
          </cell>
          <cell r="H139" t="str">
            <v>B4</v>
          </cell>
          <cell r="I139">
            <v>0</v>
          </cell>
          <cell r="J139">
            <v>28.287671232876711</v>
          </cell>
          <cell r="K139">
            <v>0</v>
          </cell>
          <cell r="L139">
            <v>517011.31442510424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Z139">
            <v>0</v>
          </cell>
          <cell r="AA139">
            <v>0</v>
          </cell>
        </row>
        <row r="140">
          <cell r="A140" t="str">
            <v>EF0137</v>
          </cell>
          <cell r="B140" t="str">
            <v>Active</v>
          </cell>
          <cell r="C140" t="str">
            <v>ELFASHER</v>
          </cell>
          <cell r="D140" t="str">
            <v xml:space="preserve">Nafissa MOHAMED ISMAIL </v>
          </cell>
          <cell r="E140" t="str">
            <v xml:space="preserve"> Team Leader</v>
          </cell>
          <cell r="F140" t="str">
            <v>NUTSURVEY</v>
          </cell>
          <cell r="G140" t="str">
            <v>Nut survey</v>
          </cell>
          <cell r="H140" t="str">
            <v>D4</v>
          </cell>
          <cell r="I140">
            <v>0</v>
          </cell>
          <cell r="J140">
            <v>27.287671232876711</v>
          </cell>
          <cell r="K140">
            <v>0</v>
          </cell>
          <cell r="L140">
            <v>776886.20824858558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Z140">
            <v>0</v>
          </cell>
          <cell r="AA140">
            <v>0</v>
          </cell>
        </row>
        <row r="141">
          <cell r="A141" t="str">
            <v>EF0138</v>
          </cell>
          <cell r="B141" t="str">
            <v>Active</v>
          </cell>
          <cell r="C141" t="str">
            <v>ELFASHER</v>
          </cell>
          <cell r="D141" t="str">
            <v xml:space="preserve">Fawzi AHMED MAHMOUD </v>
          </cell>
          <cell r="E141" t="str">
            <v xml:space="preserve">Home Visitor </v>
          </cell>
          <cell r="F141" t="str">
            <v>NUT</v>
          </cell>
          <cell r="G141" t="str">
            <v>TFC</v>
          </cell>
          <cell r="H141" t="str">
            <v>B4</v>
          </cell>
          <cell r="I141" t="str">
            <v>22/1/2007</v>
          </cell>
          <cell r="J141" t="str">
            <v>3 months</v>
          </cell>
          <cell r="K141" t="str">
            <v>February</v>
          </cell>
          <cell r="L141">
            <v>517011.31442510424</v>
          </cell>
          <cell r="M141">
            <v>450000</v>
          </cell>
          <cell r="N141">
            <v>0</v>
          </cell>
          <cell r="O141">
            <v>150000</v>
          </cell>
          <cell r="P141">
            <v>150000</v>
          </cell>
          <cell r="Q141">
            <v>150000</v>
          </cell>
          <cell r="Z141">
            <v>0</v>
          </cell>
          <cell r="AA141">
            <v>0</v>
          </cell>
        </row>
        <row r="142">
          <cell r="A142" t="str">
            <v>EF0139</v>
          </cell>
          <cell r="B142" t="str">
            <v>Stopped</v>
          </cell>
          <cell r="C142" t="str">
            <v>ELFASHER</v>
          </cell>
          <cell r="D142" t="str">
            <v xml:space="preserve">Mobarak MOHAMED MATAR </v>
          </cell>
          <cell r="E142" t="str">
            <v>Assesment Measurer</v>
          </cell>
          <cell r="F142" t="str">
            <v>NUTSURVEY</v>
          </cell>
          <cell r="G142" t="str">
            <v>Nut survey</v>
          </cell>
          <cell r="H142" t="str">
            <v>B</v>
          </cell>
          <cell r="I142">
            <v>0</v>
          </cell>
          <cell r="J142">
            <v>0</v>
          </cell>
          <cell r="K142">
            <v>0</v>
          </cell>
          <cell r="L142">
            <v>470286.45574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Z142">
            <v>0</v>
          </cell>
          <cell r="AA142">
            <v>0</v>
          </cell>
        </row>
        <row r="143">
          <cell r="A143" t="str">
            <v>EF0140</v>
          </cell>
          <cell r="B143" t="str">
            <v>Active</v>
          </cell>
          <cell r="C143" t="str">
            <v>ELFASHER</v>
          </cell>
          <cell r="D143" t="str">
            <v xml:space="preserve">Mariam ABDULGADIR YAGOUB </v>
          </cell>
          <cell r="E143" t="str">
            <v xml:space="preserve">Home Visitor </v>
          </cell>
          <cell r="F143" t="str">
            <v>NUT</v>
          </cell>
          <cell r="G143" t="str">
            <v>TFC</v>
          </cell>
          <cell r="H143" t="str">
            <v>B4</v>
          </cell>
          <cell r="I143">
            <v>0</v>
          </cell>
          <cell r="J143">
            <v>4.2876712328767113</v>
          </cell>
          <cell r="K143">
            <v>0</v>
          </cell>
          <cell r="L143">
            <v>517011.31442510424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Z143">
            <v>0</v>
          </cell>
          <cell r="AA143">
            <v>0</v>
          </cell>
        </row>
        <row r="144">
          <cell r="A144" t="str">
            <v>EF0141</v>
          </cell>
          <cell r="B144" t="str">
            <v>Stopped</v>
          </cell>
          <cell r="C144" t="str">
            <v>ELFASHER</v>
          </cell>
          <cell r="D144" t="str">
            <v xml:space="preserve">Tijani ISMAIL ABDULELWHAB </v>
          </cell>
          <cell r="E144" t="str">
            <v>Driver</v>
          </cell>
          <cell r="F144" t="str">
            <v>LOG</v>
          </cell>
          <cell r="G144" t="str">
            <v>Office</v>
          </cell>
          <cell r="H144" t="str">
            <v>C1</v>
          </cell>
          <cell r="I144">
            <v>0</v>
          </cell>
          <cell r="J144">
            <v>0</v>
          </cell>
          <cell r="K144">
            <v>0</v>
          </cell>
          <cell r="L144">
            <v>592335.26867873606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Z144">
            <v>0</v>
          </cell>
          <cell r="AA144">
            <v>0</v>
          </cell>
        </row>
        <row r="145">
          <cell r="A145" t="str">
            <v>EF0142</v>
          </cell>
          <cell r="B145" t="str">
            <v>Stopped</v>
          </cell>
          <cell r="C145" t="str">
            <v>ELFASHER</v>
          </cell>
          <cell r="D145" t="str">
            <v xml:space="preserve">Haitham MOHAMED ABDALLAH </v>
          </cell>
          <cell r="E145" t="str">
            <v>Driver</v>
          </cell>
          <cell r="F145" t="str">
            <v>LOG</v>
          </cell>
          <cell r="G145" t="str">
            <v>Office</v>
          </cell>
          <cell r="H145" t="str">
            <v>C1</v>
          </cell>
          <cell r="I145">
            <v>0</v>
          </cell>
          <cell r="J145">
            <v>0</v>
          </cell>
          <cell r="K145">
            <v>0</v>
          </cell>
          <cell r="L145">
            <v>592335.26867873606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Z145">
            <v>0</v>
          </cell>
          <cell r="AA145">
            <v>0</v>
          </cell>
        </row>
        <row r="146">
          <cell r="A146" t="str">
            <v>EF0143</v>
          </cell>
          <cell r="B146" t="str">
            <v>Stopped</v>
          </cell>
          <cell r="C146" t="str">
            <v>ELFASHER</v>
          </cell>
          <cell r="D146" t="str">
            <v xml:space="preserve">Hussein HAROUN MUSSA </v>
          </cell>
          <cell r="E146" t="str">
            <v>Driver</v>
          </cell>
          <cell r="F146" t="str">
            <v>LOG</v>
          </cell>
          <cell r="G146" t="str">
            <v>Office</v>
          </cell>
          <cell r="H146" t="str">
            <v>C1</v>
          </cell>
          <cell r="I146">
            <v>0</v>
          </cell>
          <cell r="J146">
            <v>0</v>
          </cell>
          <cell r="K146">
            <v>0</v>
          </cell>
          <cell r="L146">
            <v>592335.26867873606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Z146">
            <v>0</v>
          </cell>
          <cell r="AA146">
            <v>0</v>
          </cell>
        </row>
        <row r="147">
          <cell r="A147" t="str">
            <v>EF0144</v>
          </cell>
          <cell r="B147" t="str">
            <v>Stopped</v>
          </cell>
          <cell r="C147" t="str">
            <v>ELFASHER</v>
          </cell>
          <cell r="D147" t="str">
            <v xml:space="preserve">Mohamed SULIAMAN MOHAMED </v>
          </cell>
          <cell r="E147" t="str">
            <v>Registrar</v>
          </cell>
          <cell r="F147" t="str">
            <v>NUT</v>
          </cell>
          <cell r="G147" t="str">
            <v>SFC</v>
          </cell>
          <cell r="H147" t="str">
            <v>C1</v>
          </cell>
          <cell r="I147">
            <v>0</v>
          </cell>
          <cell r="J147">
            <v>0</v>
          </cell>
          <cell r="K147">
            <v>0</v>
          </cell>
          <cell r="L147">
            <v>592335.26867873606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Z147">
            <v>0</v>
          </cell>
          <cell r="AA147">
            <v>0</v>
          </cell>
        </row>
        <row r="148">
          <cell r="A148" t="str">
            <v>EF0145</v>
          </cell>
          <cell r="B148" t="str">
            <v>Stopped</v>
          </cell>
          <cell r="C148" t="str">
            <v>ELFASHER</v>
          </cell>
          <cell r="D148" t="str">
            <v xml:space="preserve">Mohamed ADAM HAMID </v>
          </cell>
          <cell r="E148" t="str">
            <v xml:space="preserve">Measurer </v>
          </cell>
          <cell r="F148" t="str">
            <v>NUT</v>
          </cell>
          <cell r="G148" t="str">
            <v>SFC</v>
          </cell>
          <cell r="H148" t="str">
            <v>B</v>
          </cell>
          <cell r="I148">
            <v>0</v>
          </cell>
          <cell r="J148">
            <v>0</v>
          </cell>
          <cell r="K148">
            <v>0</v>
          </cell>
          <cell r="L148">
            <v>470286.45574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Z148">
            <v>0</v>
          </cell>
          <cell r="AA148">
            <v>0</v>
          </cell>
        </row>
        <row r="149">
          <cell r="A149" t="str">
            <v>EF0146</v>
          </cell>
          <cell r="B149" t="str">
            <v>Stopped</v>
          </cell>
          <cell r="C149" t="str">
            <v>ELFASHER</v>
          </cell>
          <cell r="D149" t="str">
            <v xml:space="preserve">Amal ADAM IBRAHIM </v>
          </cell>
          <cell r="E149" t="str">
            <v xml:space="preserve">Measurer </v>
          </cell>
          <cell r="F149" t="str">
            <v>NUT</v>
          </cell>
          <cell r="G149" t="str">
            <v>SFC</v>
          </cell>
          <cell r="H149" t="str">
            <v>B1</v>
          </cell>
          <cell r="I149">
            <v>0</v>
          </cell>
          <cell r="J149">
            <v>0</v>
          </cell>
          <cell r="K149">
            <v>0</v>
          </cell>
          <cell r="L149">
            <v>480056.92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Z149">
            <v>0</v>
          </cell>
          <cell r="AA149">
            <v>0</v>
          </cell>
        </row>
        <row r="150">
          <cell r="A150" t="str">
            <v>EF0147</v>
          </cell>
          <cell r="B150" t="str">
            <v>Stopped</v>
          </cell>
          <cell r="C150" t="str">
            <v>ELFASHER</v>
          </cell>
          <cell r="D150" t="str">
            <v xml:space="preserve">Haroun HIMIADA MOHAMED  </v>
          </cell>
          <cell r="E150" t="str">
            <v xml:space="preserve">Radio operator </v>
          </cell>
          <cell r="F150" t="str">
            <v>LOG</v>
          </cell>
          <cell r="G150" t="str">
            <v>Office</v>
          </cell>
          <cell r="H150" t="str">
            <v>D1</v>
          </cell>
          <cell r="I150">
            <v>0</v>
          </cell>
          <cell r="J150">
            <v>0</v>
          </cell>
          <cell r="K150">
            <v>0</v>
          </cell>
          <cell r="L150">
            <v>721825.98335872008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Z150">
            <v>0</v>
          </cell>
          <cell r="AA150">
            <v>0</v>
          </cell>
        </row>
        <row r="151">
          <cell r="A151" t="str">
            <v>EF0148</v>
          </cell>
          <cell r="B151" t="str">
            <v>Stopped</v>
          </cell>
          <cell r="C151" t="str">
            <v>ELFASHER</v>
          </cell>
          <cell r="D151" t="str">
            <v xml:space="preserve">Zahra KHIDIR AHMED </v>
          </cell>
          <cell r="E151" t="str">
            <v>Nurse</v>
          </cell>
          <cell r="F151" t="str">
            <v>NUT</v>
          </cell>
          <cell r="G151" t="str">
            <v>SFC</v>
          </cell>
          <cell r="H151" t="str">
            <v>D1</v>
          </cell>
          <cell r="I151">
            <v>0</v>
          </cell>
          <cell r="J151">
            <v>0</v>
          </cell>
          <cell r="K151">
            <v>0</v>
          </cell>
          <cell r="L151">
            <v>721825.98335872008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Z151">
            <v>0</v>
          </cell>
          <cell r="AA151">
            <v>0</v>
          </cell>
        </row>
        <row r="152">
          <cell r="A152" t="str">
            <v>EF0149</v>
          </cell>
          <cell r="B152" t="str">
            <v>Active</v>
          </cell>
          <cell r="C152" t="str">
            <v>ELFASHER</v>
          </cell>
          <cell r="D152" t="str">
            <v xml:space="preserve">Hamdi ADAM MOHAMED </v>
          </cell>
          <cell r="E152" t="str">
            <v xml:space="preserve">Radio operator </v>
          </cell>
          <cell r="F152" t="str">
            <v>LOG</v>
          </cell>
          <cell r="G152" t="str">
            <v>Office</v>
          </cell>
          <cell r="H152" t="str">
            <v>D4</v>
          </cell>
          <cell r="I152">
            <v>0</v>
          </cell>
          <cell r="J152">
            <v>28.287671232876711</v>
          </cell>
          <cell r="K152">
            <v>0</v>
          </cell>
          <cell r="L152">
            <v>776886.20824858558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Z152">
            <v>0</v>
          </cell>
          <cell r="AA152">
            <v>0</v>
          </cell>
        </row>
        <row r="153">
          <cell r="A153" t="str">
            <v>EF0150</v>
          </cell>
          <cell r="B153" t="str">
            <v>Active</v>
          </cell>
          <cell r="C153" t="str">
            <v>ELFASHER</v>
          </cell>
          <cell r="D153" t="str">
            <v xml:space="preserve">Latifa ADAM RIZIG </v>
          </cell>
          <cell r="E153" t="str">
            <v>Home Visitor</v>
          </cell>
          <cell r="F153" t="str">
            <v>NUT</v>
          </cell>
          <cell r="G153" t="str">
            <v>TFC</v>
          </cell>
          <cell r="H153" t="str">
            <v>B4</v>
          </cell>
          <cell r="I153">
            <v>0</v>
          </cell>
          <cell r="J153">
            <v>8.2876712328767113</v>
          </cell>
          <cell r="K153">
            <v>0</v>
          </cell>
          <cell r="L153">
            <v>517011.31442510424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Z153">
            <v>0</v>
          </cell>
          <cell r="AA153">
            <v>0</v>
          </cell>
        </row>
        <row r="154">
          <cell r="A154" t="str">
            <v>EF0151</v>
          </cell>
          <cell r="B154" t="str">
            <v>Active</v>
          </cell>
          <cell r="C154" t="str">
            <v>ELFASHER</v>
          </cell>
          <cell r="D154" t="str">
            <v xml:space="preserve">Khalid ABDULMOTI ALI </v>
          </cell>
          <cell r="E154" t="str">
            <v>Home Visitor</v>
          </cell>
          <cell r="F154" t="str">
            <v>NUT</v>
          </cell>
          <cell r="G154" t="str">
            <v>TFC</v>
          </cell>
          <cell r="H154" t="str">
            <v>B4</v>
          </cell>
          <cell r="I154">
            <v>0</v>
          </cell>
          <cell r="J154">
            <v>0.28767123287671126</v>
          </cell>
          <cell r="K154">
            <v>0</v>
          </cell>
          <cell r="L154">
            <v>517011.31442510424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Z154">
            <v>0</v>
          </cell>
          <cell r="AA154">
            <v>0</v>
          </cell>
        </row>
        <row r="155">
          <cell r="A155" t="str">
            <v>EF0152</v>
          </cell>
          <cell r="B155" t="str">
            <v>Active</v>
          </cell>
          <cell r="C155" t="str">
            <v>ELFASHER</v>
          </cell>
          <cell r="D155" t="str">
            <v xml:space="preserve">Aziza MOHAMED ADAM </v>
          </cell>
          <cell r="E155" t="str">
            <v>Home Visitor</v>
          </cell>
          <cell r="F155" t="str">
            <v>NUT</v>
          </cell>
          <cell r="G155" t="str">
            <v>OTP</v>
          </cell>
          <cell r="H155" t="str">
            <v>B4</v>
          </cell>
          <cell r="I155">
            <v>4</v>
          </cell>
          <cell r="J155">
            <v>1.2876712328767113</v>
          </cell>
          <cell r="K155">
            <v>0</v>
          </cell>
          <cell r="L155">
            <v>517011.31442510424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</v>
          </cell>
          <cell r="Z155">
            <v>0</v>
          </cell>
          <cell r="AA155">
            <v>0</v>
          </cell>
        </row>
        <row r="156">
          <cell r="A156" t="str">
            <v>EF0153</v>
          </cell>
          <cell r="B156" t="str">
            <v>Stopped</v>
          </cell>
          <cell r="C156" t="str">
            <v>ELFASHER</v>
          </cell>
          <cell r="D156" t="str">
            <v xml:space="preserve">Zahra SALIH ADAM </v>
          </cell>
          <cell r="E156" t="str">
            <v>Home Visitor</v>
          </cell>
          <cell r="F156" t="str">
            <v>NUT</v>
          </cell>
          <cell r="G156" t="str">
            <v>SFC</v>
          </cell>
          <cell r="H156" t="str">
            <v>B1</v>
          </cell>
          <cell r="I156">
            <v>0</v>
          </cell>
          <cell r="J156">
            <v>0</v>
          </cell>
          <cell r="K156">
            <v>0</v>
          </cell>
          <cell r="L156">
            <v>480056.92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Z156">
            <v>0</v>
          </cell>
          <cell r="AA156">
            <v>0</v>
          </cell>
        </row>
        <row r="157">
          <cell r="A157" t="str">
            <v>EF0154</v>
          </cell>
          <cell r="B157" t="str">
            <v>Active</v>
          </cell>
          <cell r="C157" t="str">
            <v>ELFASHER</v>
          </cell>
          <cell r="D157" t="str">
            <v xml:space="preserve">Nafisa ABDUJABAR ABDUHAMEED </v>
          </cell>
          <cell r="E157" t="str">
            <v>Home Visitor</v>
          </cell>
          <cell r="F157" t="str">
            <v>NUT</v>
          </cell>
          <cell r="G157" t="str">
            <v>TFC</v>
          </cell>
          <cell r="H157" t="str">
            <v>B4</v>
          </cell>
          <cell r="I157">
            <v>0</v>
          </cell>
          <cell r="J157">
            <v>9.2876712328767113</v>
          </cell>
          <cell r="K157">
            <v>0</v>
          </cell>
          <cell r="L157">
            <v>517011.31442510424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Z157">
            <v>0</v>
          </cell>
          <cell r="AA157">
            <v>0</v>
          </cell>
        </row>
        <row r="158">
          <cell r="A158" t="str">
            <v>EF0155</v>
          </cell>
          <cell r="B158" t="str">
            <v>Stopped</v>
          </cell>
          <cell r="C158" t="str">
            <v>ELFASHER</v>
          </cell>
          <cell r="D158" t="str">
            <v xml:space="preserve">Rehab KARAMADEEN MOHAMED </v>
          </cell>
          <cell r="E158" t="str">
            <v>Home Visitor</v>
          </cell>
          <cell r="F158" t="str">
            <v>NUT</v>
          </cell>
          <cell r="G158" t="str">
            <v>SFC</v>
          </cell>
          <cell r="H158" t="str">
            <v>B1</v>
          </cell>
          <cell r="I158">
            <v>0</v>
          </cell>
          <cell r="J158">
            <v>0</v>
          </cell>
          <cell r="K158">
            <v>0</v>
          </cell>
          <cell r="L158">
            <v>480056.92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Z158">
            <v>0</v>
          </cell>
          <cell r="AA158">
            <v>0</v>
          </cell>
        </row>
        <row r="159">
          <cell r="A159" t="str">
            <v>EF0156</v>
          </cell>
          <cell r="B159" t="str">
            <v>Active</v>
          </cell>
          <cell r="C159" t="str">
            <v>ELFASHER</v>
          </cell>
          <cell r="D159" t="str">
            <v xml:space="preserve">Nafisa MOHAMED ADAM </v>
          </cell>
          <cell r="E159" t="str">
            <v>Home Visitor</v>
          </cell>
          <cell r="F159" t="str">
            <v>NUT</v>
          </cell>
          <cell r="G159" t="str">
            <v>TFC</v>
          </cell>
          <cell r="H159" t="str">
            <v>B4</v>
          </cell>
          <cell r="I159">
            <v>0</v>
          </cell>
          <cell r="J159">
            <v>28.287671232876711</v>
          </cell>
          <cell r="K159">
            <v>0</v>
          </cell>
          <cell r="L159">
            <v>517011.31442510424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Z159">
            <v>0</v>
          </cell>
          <cell r="AA159">
            <v>0</v>
          </cell>
        </row>
        <row r="160">
          <cell r="A160" t="str">
            <v xml:space="preserve">EF0157 </v>
          </cell>
          <cell r="B160" t="str">
            <v>Stopped</v>
          </cell>
          <cell r="C160" t="str">
            <v>ELFASHER</v>
          </cell>
          <cell r="D160" t="str">
            <v xml:space="preserve">Adam ABAKER AHMED </v>
          </cell>
          <cell r="E160" t="str">
            <v>Watchman</v>
          </cell>
          <cell r="F160" t="str">
            <v>LOG</v>
          </cell>
          <cell r="G160" t="str">
            <v>Guest House</v>
          </cell>
          <cell r="H160" t="str">
            <v>A1</v>
          </cell>
          <cell r="I160">
            <v>0</v>
          </cell>
          <cell r="J160">
            <v>0</v>
          </cell>
          <cell r="K160">
            <v>0</v>
          </cell>
          <cell r="L160">
            <v>405204.07460792002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Z160">
            <v>0</v>
          </cell>
          <cell r="AA160">
            <v>0</v>
          </cell>
        </row>
        <row r="161">
          <cell r="A161" t="str">
            <v>EF0158</v>
          </cell>
          <cell r="B161" t="str">
            <v>Active</v>
          </cell>
          <cell r="C161" t="str">
            <v>ELFASHER</v>
          </cell>
          <cell r="D161" t="str">
            <v xml:space="preserve">Mohamed ELHAFEZ IBRAHIM </v>
          </cell>
          <cell r="E161" t="str">
            <v>Watchman</v>
          </cell>
          <cell r="F161" t="str">
            <v>LOG</v>
          </cell>
          <cell r="G161" t="str">
            <v>WHouse</v>
          </cell>
          <cell r="H161" t="str">
            <v>A4</v>
          </cell>
          <cell r="I161">
            <v>0</v>
          </cell>
          <cell r="J161">
            <v>18.287671232876711</v>
          </cell>
          <cell r="K161">
            <v>0</v>
          </cell>
          <cell r="L161">
            <v>436161.64845153713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Z161">
            <v>0</v>
          </cell>
          <cell r="AA161">
            <v>0</v>
          </cell>
        </row>
        <row r="162">
          <cell r="A162" t="str">
            <v>EF0159</v>
          </cell>
          <cell r="B162" t="str">
            <v>Stopped</v>
          </cell>
          <cell r="C162" t="str">
            <v>ELFASHER</v>
          </cell>
          <cell r="D162" t="str">
            <v xml:space="preserve">Ismail MOHAMED ABDU ELRAHIM AHMED </v>
          </cell>
          <cell r="E162" t="str">
            <v>Watchman</v>
          </cell>
          <cell r="F162" t="str">
            <v>NUT</v>
          </cell>
          <cell r="G162" t="str">
            <v>SFC</v>
          </cell>
          <cell r="H162" t="str">
            <v>A1</v>
          </cell>
          <cell r="I162">
            <v>0</v>
          </cell>
          <cell r="J162">
            <v>0</v>
          </cell>
          <cell r="K162">
            <v>0</v>
          </cell>
          <cell r="L162">
            <v>405204.07460792002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Z162">
            <v>0</v>
          </cell>
          <cell r="AA162">
            <v>0</v>
          </cell>
        </row>
        <row r="163">
          <cell r="A163" t="str">
            <v>EF0160</v>
          </cell>
          <cell r="B163" t="str">
            <v>Active</v>
          </cell>
          <cell r="C163" t="str">
            <v>ELFASHER</v>
          </cell>
          <cell r="D163" t="str">
            <v xml:space="preserve">Ali IBRAHIM ELHAJ </v>
          </cell>
          <cell r="E163" t="str">
            <v>Watchman</v>
          </cell>
          <cell r="F163" t="str">
            <v>LOG</v>
          </cell>
          <cell r="G163" t="str">
            <v>Guest house</v>
          </cell>
          <cell r="H163" t="str">
            <v>A4</v>
          </cell>
          <cell r="I163">
            <v>0</v>
          </cell>
          <cell r="J163">
            <v>28.287671232876711</v>
          </cell>
          <cell r="K163">
            <v>0</v>
          </cell>
          <cell r="L163">
            <v>436161.64845153713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Z163">
            <v>0</v>
          </cell>
          <cell r="AA163">
            <v>0</v>
          </cell>
        </row>
        <row r="164">
          <cell r="A164" t="str">
            <v>EF0161</v>
          </cell>
          <cell r="B164" t="str">
            <v>Stopped</v>
          </cell>
          <cell r="C164" t="str">
            <v>ELFASHER</v>
          </cell>
          <cell r="D164" t="str">
            <v xml:space="preserve">Ibrahim ADAM ABDALLAH YAGOUB </v>
          </cell>
          <cell r="E164" t="str">
            <v>Registrar</v>
          </cell>
          <cell r="F164" t="str">
            <v>NUT</v>
          </cell>
          <cell r="G164" t="str">
            <v>TFC</v>
          </cell>
          <cell r="H164" t="str">
            <v>C1</v>
          </cell>
          <cell r="I164">
            <v>0</v>
          </cell>
          <cell r="J164">
            <v>0</v>
          </cell>
          <cell r="K164">
            <v>0</v>
          </cell>
          <cell r="L164">
            <v>592335.26867873606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Z164">
            <v>0</v>
          </cell>
          <cell r="AA164">
            <v>0</v>
          </cell>
        </row>
        <row r="165">
          <cell r="A165" t="str">
            <v>EF0162</v>
          </cell>
          <cell r="B165" t="str">
            <v>Active</v>
          </cell>
          <cell r="C165" t="str">
            <v>ELFASHER</v>
          </cell>
          <cell r="D165" t="str">
            <v xml:space="preserve">Abdulrahman MOHAMED ADAM </v>
          </cell>
          <cell r="E165" t="str">
            <v>Watchman</v>
          </cell>
          <cell r="F165" t="str">
            <v>LOG</v>
          </cell>
          <cell r="G165" t="str">
            <v>Guest house</v>
          </cell>
          <cell r="H165" t="str">
            <v>A4</v>
          </cell>
          <cell r="I165">
            <v>0</v>
          </cell>
          <cell r="J165">
            <v>13.287671232876711</v>
          </cell>
          <cell r="K165">
            <v>0</v>
          </cell>
          <cell r="L165">
            <v>436161.64845153713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Z165">
            <v>0</v>
          </cell>
          <cell r="AA165">
            <v>0</v>
          </cell>
        </row>
        <row r="166">
          <cell r="A166" t="str">
            <v>EF0163</v>
          </cell>
          <cell r="B166" t="str">
            <v>Active</v>
          </cell>
          <cell r="C166" t="str">
            <v>ELFASHER</v>
          </cell>
          <cell r="D166" t="str">
            <v xml:space="preserve">Mohamed ABOH MOHAMED </v>
          </cell>
          <cell r="E166" t="str">
            <v>Local Food Aid Monitor</v>
          </cell>
          <cell r="F166" t="str">
            <v>FA</v>
          </cell>
          <cell r="G166" t="str">
            <v>Field</v>
          </cell>
          <cell r="H166" t="str">
            <v>C4</v>
          </cell>
          <cell r="I166">
            <v>0</v>
          </cell>
          <cell r="J166">
            <v>46.287671232876711</v>
          </cell>
          <cell r="K166">
            <v>0</v>
          </cell>
          <cell r="L166">
            <v>638286.74939056206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Z166">
            <v>0</v>
          </cell>
          <cell r="AA166">
            <v>0</v>
          </cell>
        </row>
        <row r="167">
          <cell r="A167" t="str">
            <v>EF0164</v>
          </cell>
          <cell r="B167" t="str">
            <v>Stopped</v>
          </cell>
          <cell r="C167" t="str">
            <v>ELFASHER</v>
          </cell>
          <cell r="D167" t="str">
            <v xml:space="preserve">Thuraya ABDULKARIM SHOGAR </v>
          </cell>
          <cell r="E167" t="str">
            <v>Cook</v>
          </cell>
          <cell r="F167" t="str">
            <v>FA</v>
          </cell>
          <cell r="G167" t="str">
            <v>Field</v>
          </cell>
          <cell r="H167" t="str">
            <v>A1</v>
          </cell>
          <cell r="I167">
            <v>0</v>
          </cell>
          <cell r="J167">
            <v>0</v>
          </cell>
          <cell r="K167">
            <v>0</v>
          </cell>
          <cell r="L167">
            <v>405204.07460792002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Z167">
            <v>0</v>
          </cell>
          <cell r="AA167">
            <v>0</v>
          </cell>
        </row>
        <row r="168">
          <cell r="A168" t="str">
            <v>EF0165</v>
          </cell>
          <cell r="B168" t="str">
            <v>Active</v>
          </cell>
          <cell r="C168" t="str">
            <v>ELFASHER</v>
          </cell>
          <cell r="D168" t="str">
            <v xml:space="preserve">Abdulaziz ABAKAR MEDANI </v>
          </cell>
          <cell r="E168" t="str">
            <v>Local Food Aid Team Leader</v>
          </cell>
          <cell r="F168" t="str">
            <v>FA</v>
          </cell>
          <cell r="G168" t="str">
            <v>Field</v>
          </cell>
          <cell r="H168" t="str">
            <v>E4</v>
          </cell>
          <cell r="I168">
            <v>0</v>
          </cell>
          <cell r="J168">
            <v>53.287671232876711</v>
          </cell>
          <cell r="K168">
            <v>0</v>
          </cell>
          <cell r="L168">
            <v>942072.5276072612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Z168">
            <v>0</v>
          </cell>
          <cell r="AA168">
            <v>0</v>
          </cell>
        </row>
        <row r="169">
          <cell r="A169" t="str">
            <v>EF0166</v>
          </cell>
          <cell r="B169" t="str">
            <v>Active</v>
          </cell>
          <cell r="C169" t="str">
            <v>ELFASHER</v>
          </cell>
          <cell r="D169" t="str">
            <v xml:space="preserve">Haviz MUSA ABAKER </v>
          </cell>
          <cell r="E169" t="str">
            <v>Rehabilitation Assitant</v>
          </cell>
          <cell r="F169" t="str">
            <v>LOG</v>
          </cell>
          <cell r="G169" t="str">
            <v>Field</v>
          </cell>
          <cell r="H169" t="str">
            <v>C4</v>
          </cell>
          <cell r="I169">
            <v>0</v>
          </cell>
          <cell r="J169">
            <v>41.287671232876711</v>
          </cell>
          <cell r="K169">
            <v>0</v>
          </cell>
          <cell r="L169">
            <v>638286.74939056206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Z169">
            <v>0</v>
          </cell>
          <cell r="AA169">
            <v>0</v>
          </cell>
        </row>
        <row r="170">
          <cell r="A170" t="str">
            <v>EF0167</v>
          </cell>
          <cell r="B170" t="str">
            <v>Stopped</v>
          </cell>
          <cell r="C170" t="str">
            <v>ELFASHER</v>
          </cell>
          <cell r="D170" t="str">
            <v xml:space="preserve">Khalid AHMED ABDELMOUMI </v>
          </cell>
          <cell r="E170" t="str">
            <v>Watchman</v>
          </cell>
          <cell r="F170" t="str">
            <v>FA</v>
          </cell>
          <cell r="G170" t="str">
            <v>Field</v>
          </cell>
          <cell r="H170" t="str">
            <v>A1</v>
          </cell>
          <cell r="I170">
            <v>0</v>
          </cell>
          <cell r="J170">
            <v>0</v>
          </cell>
          <cell r="K170">
            <v>0</v>
          </cell>
          <cell r="L170">
            <v>405204.07460792002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Z170">
            <v>0</v>
          </cell>
          <cell r="AA170">
            <v>0</v>
          </cell>
        </row>
        <row r="171">
          <cell r="A171" t="str">
            <v>EF0168</v>
          </cell>
          <cell r="B171" t="str">
            <v>Stopped</v>
          </cell>
          <cell r="C171" t="str">
            <v>ELFASHER</v>
          </cell>
          <cell r="D171" t="str">
            <v xml:space="preserve">Fatma AHMED MOHAMED </v>
          </cell>
          <cell r="E171" t="str">
            <v>Cleaner</v>
          </cell>
          <cell r="F171" t="str">
            <v>FA</v>
          </cell>
          <cell r="G171" t="str">
            <v>Field</v>
          </cell>
          <cell r="H171" t="str">
            <v>A1</v>
          </cell>
          <cell r="I171">
            <v>0</v>
          </cell>
          <cell r="J171">
            <v>0</v>
          </cell>
          <cell r="K171">
            <v>0</v>
          </cell>
          <cell r="L171">
            <v>405204.07460792002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Z171">
            <v>0</v>
          </cell>
          <cell r="AA171">
            <v>0</v>
          </cell>
        </row>
        <row r="172">
          <cell r="A172" t="str">
            <v>EF0169</v>
          </cell>
          <cell r="B172" t="str">
            <v>Stopped</v>
          </cell>
          <cell r="C172" t="str">
            <v>ELFASHER</v>
          </cell>
          <cell r="D172" t="str">
            <v xml:space="preserve">Ahmed YOUSSIF ABDELMAJEED 2 </v>
          </cell>
          <cell r="E172" t="str">
            <v xml:space="preserve">TFC Supervisor </v>
          </cell>
          <cell r="F172" t="str">
            <v>NUT</v>
          </cell>
          <cell r="G172" t="str">
            <v>TFC</v>
          </cell>
          <cell r="H172" t="str">
            <v>F1</v>
          </cell>
          <cell r="I172">
            <v>0</v>
          </cell>
          <cell r="J172">
            <v>0</v>
          </cell>
          <cell r="K172">
            <v>0</v>
          </cell>
          <cell r="L172">
            <v>1044160.7533788817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Z172">
            <v>0</v>
          </cell>
          <cell r="AA172">
            <v>0</v>
          </cell>
        </row>
        <row r="173">
          <cell r="A173" t="str">
            <v>EF0170</v>
          </cell>
          <cell r="B173" t="str">
            <v>Active</v>
          </cell>
          <cell r="C173" t="str">
            <v>ELFASHER</v>
          </cell>
          <cell r="D173" t="str">
            <v xml:space="preserve">Omer AHMED MOHAMED </v>
          </cell>
          <cell r="E173" t="str">
            <v>Watchman</v>
          </cell>
          <cell r="F173" t="str">
            <v>LOG</v>
          </cell>
          <cell r="G173" t="str">
            <v>Guest house</v>
          </cell>
          <cell r="H173" t="str">
            <v>A4</v>
          </cell>
          <cell r="I173">
            <v>0</v>
          </cell>
          <cell r="J173">
            <v>28.287671232876711</v>
          </cell>
          <cell r="K173">
            <v>0</v>
          </cell>
          <cell r="L173">
            <v>436161.64845153713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Z173">
            <v>0</v>
          </cell>
          <cell r="AA173">
            <v>0</v>
          </cell>
        </row>
        <row r="174">
          <cell r="A174" t="str">
            <v>EF0171</v>
          </cell>
          <cell r="B174" t="str">
            <v>Stopped</v>
          </cell>
          <cell r="C174" t="str">
            <v>ELFASHER</v>
          </cell>
          <cell r="D174" t="str">
            <v xml:space="preserve">Eltaieb OMER ADAM </v>
          </cell>
          <cell r="E174" t="str">
            <v>Watchman</v>
          </cell>
          <cell r="F174" t="str">
            <v>LOG</v>
          </cell>
          <cell r="G174" t="str">
            <v>Office</v>
          </cell>
          <cell r="H174" t="str">
            <v>A1</v>
          </cell>
          <cell r="I174">
            <v>0</v>
          </cell>
          <cell r="J174">
            <v>0</v>
          </cell>
          <cell r="K174">
            <v>0</v>
          </cell>
          <cell r="L174">
            <v>405204.07460792002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Z174">
            <v>0</v>
          </cell>
          <cell r="AA174">
            <v>0</v>
          </cell>
        </row>
        <row r="175">
          <cell r="A175" t="str">
            <v>EF0172</v>
          </cell>
          <cell r="B175" t="str">
            <v>Active</v>
          </cell>
          <cell r="C175" t="str">
            <v>ELFASHER</v>
          </cell>
          <cell r="D175" t="str">
            <v xml:space="preserve">Seedeg ISHAG ZAKARIA </v>
          </cell>
          <cell r="E175" t="str">
            <v xml:space="preserve"> Team Leader</v>
          </cell>
          <cell r="F175" t="str">
            <v>NUTSURVEY</v>
          </cell>
          <cell r="G175" t="str">
            <v>Nut survey</v>
          </cell>
          <cell r="H175" t="str">
            <v>D4</v>
          </cell>
          <cell r="I175">
            <v>0</v>
          </cell>
          <cell r="J175">
            <v>29.095890410958901</v>
          </cell>
          <cell r="K175">
            <v>0</v>
          </cell>
          <cell r="L175">
            <v>776886.20824858558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Z175">
            <v>0</v>
          </cell>
          <cell r="AA175">
            <v>0</v>
          </cell>
        </row>
        <row r="176">
          <cell r="A176" t="str">
            <v>EF0173</v>
          </cell>
          <cell r="B176" t="str">
            <v>Stopped</v>
          </cell>
          <cell r="C176" t="str">
            <v>ELFASHER</v>
          </cell>
          <cell r="D176" t="str">
            <v xml:space="preserve">Saleh ABDELKASIM AHMED </v>
          </cell>
          <cell r="E176" t="str">
            <v xml:space="preserve"> Team Leader</v>
          </cell>
          <cell r="F176" t="str">
            <v>NUT</v>
          </cell>
          <cell r="G176" t="str">
            <v>SFC</v>
          </cell>
          <cell r="H176" t="str">
            <v>C</v>
          </cell>
          <cell r="I176">
            <v>0</v>
          </cell>
          <cell r="J176">
            <v>0</v>
          </cell>
          <cell r="K176">
            <v>0</v>
          </cell>
          <cell r="L176">
            <v>580536.02859999996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Z176">
            <v>0</v>
          </cell>
          <cell r="AA176">
            <v>0</v>
          </cell>
        </row>
        <row r="177">
          <cell r="A177" t="str">
            <v>EF0174</v>
          </cell>
          <cell r="B177" t="str">
            <v>Stopped</v>
          </cell>
          <cell r="C177" t="str">
            <v>ELFASHER</v>
          </cell>
          <cell r="D177" t="str">
            <v xml:space="preserve">Ali IBRAHIM DODAY </v>
          </cell>
          <cell r="E177" t="str">
            <v>Nurse</v>
          </cell>
          <cell r="F177" t="str">
            <v>NUT</v>
          </cell>
          <cell r="G177" t="str">
            <v>SFC</v>
          </cell>
          <cell r="H177" t="str">
            <v>D1</v>
          </cell>
          <cell r="I177">
            <v>0</v>
          </cell>
          <cell r="J177">
            <v>0</v>
          </cell>
          <cell r="K177">
            <v>0</v>
          </cell>
          <cell r="L177">
            <v>721825.98335872008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Z177">
            <v>0</v>
          </cell>
          <cell r="AA177">
            <v>0</v>
          </cell>
        </row>
        <row r="178">
          <cell r="A178" t="str">
            <v>EF0175</v>
          </cell>
          <cell r="B178" t="str">
            <v>Stopped</v>
          </cell>
          <cell r="C178" t="str">
            <v>ELFASHER</v>
          </cell>
          <cell r="D178" t="str">
            <v xml:space="preserve">Souleiman AZIN AHMED </v>
          </cell>
          <cell r="E178" t="str">
            <v>Rehabilitation Assitant</v>
          </cell>
          <cell r="F178" t="str">
            <v>LOG</v>
          </cell>
          <cell r="G178" t="str">
            <v>Office</v>
          </cell>
          <cell r="H178" t="str">
            <v>C1</v>
          </cell>
          <cell r="I178">
            <v>0</v>
          </cell>
          <cell r="J178">
            <v>0</v>
          </cell>
          <cell r="K178">
            <v>0</v>
          </cell>
          <cell r="L178">
            <v>592335.26867873606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Z178">
            <v>0</v>
          </cell>
          <cell r="AA178">
            <v>0</v>
          </cell>
        </row>
        <row r="179">
          <cell r="A179" t="str">
            <v>EF0176</v>
          </cell>
          <cell r="B179" t="str">
            <v>Active</v>
          </cell>
          <cell r="C179" t="str">
            <v>ELFASHER</v>
          </cell>
          <cell r="D179" t="str">
            <v xml:space="preserve">Raja AHMED IBRAHIM </v>
          </cell>
          <cell r="E179" t="str">
            <v>Accountant</v>
          </cell>
          <cell r="F179" t="str">
            <v>ADMIN</v>
          </cell>
          <cell r="G179" t="str">
            <v>Office</v>
          </cell>
          <cell r="H179" t="str">
            <v>E11</v>
          </cell>
          <cell r="I179" t="str">
            <v>22/1/2007</v>
          </cell>
          <cell r="J179" t="str">
            <v>3 months</v>
          </cell>
          <cell r="K179" t="str">
            <v>February</v>
          </cell>
          <cell r="L179">
            <v>892528.57775239088</v>
          </cell>
          <cell r="M179">
            <v>800000</v>
          </cell>
          <cell r="N179">
            <v>0</v>
          </cell>
          <cell r="O179">
            <v>200000</v>
          </cell>
          <cell r="P179">
            <v>300000</v>
          </cell>
          <cell r="Q179">
            <v>300000</v>
          </cell>
          <cell r="Z179">
            <v>0</v>
          </cell>
          <cell r="AA179">
            <v>0</v>
          </cell>
        </row>
        <row r="180">
          <cell r="A180" t="str">
            <v>EF0177</v>
          </cell>
          <cell r="B180" t="str">
            <v>Stopped</v>
          </cell>
          <cell r="C180" t="str">
            <v>ELFASHER</v>
          </cell>
          <cell r="D180" t="str">
            <v xml:space="preserve">Mohamed EL MAHFOUZ </v>
          </cell>
          <cell r="E180" t="str">
            <v>Storekeeper Assistant</v>
          </cell>
          <cell r="F180" t="str">
            <v>LOG</v>
          </cell>
          <cell r="G180" t="str">
            <v>Office</v>
          </cell>
          <cell r="H180" t="str">
            <v>C</v>
          </cell>
          <cell r="I180">
            <v>0</v>
          </cell>
          <cell r="J180">
            <v>0</v>
          </cell>
          <cell r="K180">
            <v>0</v>
          </cell>
          <cell r="L180">
            <v>580536.02859999996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Z180">
            <v>0</v>
          </cell>
          <cell r="AA180">
            <v>0</v>
          </cell>
        </row>
        <row r="181">
          <cell r="A181" t="str">
            <v>EF0178</v>
          </cell>
          <cell r="B181" t="str">
            <v>Active</v>
          </cell>
          <cell r="C181" t="str">
            <v>ELFASHER</v>
          </cell>
          <cell r="D181" t="str">
            <v xml:space="preserve">Faisal ZAKARIA HUSSEIN </v>
          </cell>
          <cell r="E181" t="str">
            <v>Deputy Administrator</v>
          </cell>
          <cell r="F181" t="str">
            <v>ADMIN</v>
          </cell>
          <cell r="G181" t="str">
            <v>Office</v>
          </cell>
          <cell r="H181" t="str">
            <v>G11</v>
          </cell>
          <cell r="I181">
            <v>0</v>
          </cell>
          <cell r="J181">
            <v>24.178082191780817</v>
          </cell>
          <cell r="K181">
            <v>0</v>
          </cell>
          <cell r="L181">
            <v>1315219.7365671098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Z181">
            <v>0</v>
          </cell>
          <cell r="AA181">
            <v>0</v>
          </cell>
        </row>
        <row r="182">
          <cell r="A182" t="str">
            <v>EF0179</v>
          </cell>
          <cell r="B182" t="str">
            <v>Stopped</v>
          </cell>
          <cell r="C182" t="str">
            <v>ELFASHER</v>
          </cell>
          <cell r="D182" t="str">
            <v xml:space="preserve">Ismail AHMED ABDALLAH </v>
          </cell>
          <cell r="E182" t="str">
            <v xml:space="preserve">Registrar </v>
          </cell>
          <cell r="F182" t="str">
            <v>NUT</v>
          </cell>
          <cell r="G182" t="str">
            <v>TFC</v>
          </cell>
          <cell r="H182" t="str">
            <v>B</v>
          </cell>
          <cell r="I182">
            <v>0</v>
          </cell>
          <cell r="J182">
            <v>0</v>
          </cell>
          <cell r="K182">
            <v>0</v>
          </cell>
          <cell r="L182">
            <v>470286.45574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Z182">
            <v>0</v>
          </cell>
          <cell r="AA182">
            <v>0</v>
          </cell>
        </row>
        <row r="183">
          <cell r="A183" t="str">
            <v>EF0180</v>
          </cell>
          <cell r="B183" t="str">
            <v>Stopped</v>
          </cell>
          <cell r="C183" t="str">
            <v>ELFASHER</v>
          </cell>
          <cell r="D183" t="str">
            <v xml:space="preserve">Eldouma OSMAN SONY </v>
          </cell>
          <cell r="E183" t="str">
            <v>Watchman</v>
          </cell>
          <cell r="F183" t="str">
            <v>NUT</v>
          </cell>
          <cell r="G183" t="str">
            <v>SFC</v>
          </cell>
          <cell r="H183" t="str">
            <v>A1</v>
          </cell>
          <cell r="I183">
            <v>0</v>
          </cell>
          <cell r="J183">
            <v>0</v>
          </cell>
          <cell r="K183">
            <v>0</v>
          </cell>
          <cell r="L183">
            <v>405204.07460792002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Z183">
            <v>0</v>
          </cell>
          <cell r="AA183">
            <v>0</v>
          </cell>
        </row>
        <row r="184">
          <cell r="A184" t="str">
            <v>EF0181</v>
          </cell>
          <cell r="B184" t="str">
            <v>Stopped</v>
          </cell>
          <cell r="C184" t="str">
            <v>ELFASHER</v>
          </cell>
          <cell r="D184" t="str">
            <v xml:space="preserve">Senian ABDELKARIM MOHAMED </v>
          </cell>
          <cell r="E184" t="str">
            <v>Watchman</v>
          </cell>
          <cell r="F184" t="str">
            <v>NUT</v>
          </cell>
          <cell r="G184" t="str">
            <v>SFC</v>
          </cell>
          <cell r="H184" t="str">
            <v>A1</v>
          </cell>
          <cell r="I184">
            <v>0</v>
          </cell>
          <cell r="J184">
            <v>0</v>
          </cell>
          <cell r="K184">
            <v>0</v>
          </cell>
          <cell r="L184">
            <v>405204.07460792002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Z184">
            <v>0</v>
          </cell>
          <cell r="AA184">
            <v>0</v>
          </cell>
        </row>
        <row r="185">
          <cell r="A185" t="str">
            <v>EF0182</v>
          </cell>
          <cell r="B185" t="str">
            <v>Stopped</v>
          </cell>
          <cell r="C185" t="str">
            <v>ELFASHER</v>
          </cell>
          <cell r="D185" t="str">
            <v xml:space="preserve">Adam BASHER Mustafa </v>
          </cell>
          <cell r="E185" t="str">
            <v>Watchman</v>
          </cell>
          <cell r="F185" t="str">
            <v>NUT</v>
          </cell>
          <cell r="G185" t="str">
            <v>SFC</v>
          </cell>
          <cell r="H185" t="str">
            <v>A1</v>
          </cell>
          <cell r="I185">
            <v>0</v>
          </cell>
          <cell r="J185">
            <v>0</v>
          </cell>
          <cell r="K185">
            <v>0</v>
          </cell>
          <cell r="L185">
            <v>405204.07460792002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Z185">
            <v>0</v>
          </cell>
          <cell r="AA185">
            <v>0</v>
          </cell>
        </row>
        <row r="186">
          <cell r="A186" t="str">
            <v>EF0183</v>
          </cell>
          <cell r="B186" t="str">
            <v>Active</v>
          </cell>
          <cell r="C186" t="str">
            <v>ELFASHER</v>
          </cell>
          <cell r="D186" t="str">
            <v xml:space="preserve">Zainab YOUSSIF ABAKER </v>
          </cell>
          <cell r="E186" t="str">
            <v xml:space="preserve">Phase Monitor </v>
          </cell>
          <cell r="F186" t="str">
            <v>NUT</v>
          </cell>
          <cell r="G186" t="str">
            <v>TFC</v>
          </cell>
          <cell r="H186" t="str">
            <v>B4</v>
          </cell>
          <cell r="I186">
            <v>15</v>
          </cell>
          <cell r="J186">
            <v>10.273972602739718</v>
          </cell>
          <cell r="K186">
            <v>0</v>
          </cell>
          <cell r="L186">
            <v>517011.31442510424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15</v>
          </cell>
          <cell r="Z186">
            <v>0</v>
          </cell>
          <cell r="AA186">
            <v>0</v>
          </cell>
        </row>
        <row r="187">
          <cell r="A187" t="str">
            <v>EF0184</v>
          </cell>
          <cell r="B187" t="str">
            <v>Active</v>
          </cell>
          <cell r="C187" t="str">
            <v>ELFASHER</v>
          </cell>
          <cell r="D187" t="str">
            <v xml:space="preserve">Khaled OSMAN ELTAHIR </v>
          </cell>
          <cell r="E187" t="str">
            <v>Chiefwatchman</v>
          </cell>
          <cell r="F187" t="str">
            <v>LOG</v>
          </cell>
          <cell r="G187" t="str">
            <v>Office</v>
          </cell>
          <cell r="H187" t="str">
            <v>B11</v>
          </cell>
          <cell r="I187" t="str">
            <v>22/1/2007</v>
          </cell>
          <cell r="J187" t="str">
            <v>3 months</v>
          </cell>
          <cell r="K187" t="str">
            <v>February</v>
          </cell>
          <cell r="L187">
            <v>493647.86945129267</v>
          </cell>
          <cell r="M187">
            <v>450000</v>
          </cell>
          <cell r="N187">
            <v>0</v>
          </cell>
          <cell r="O187">
            <v>150000</v>
          </cell>
          <cell r="P187">
            <v>150000</v>
          </cell>
          <cell r="Q187">
            <v>150000</v>
          </cell>
          <cell r="Z187">
            <v>0</v>
          </cell>
          <cell r="AA187">
            <v>0</v>
          </cell>
        </row>
        <row r="188">
          <cell r="A188" t="str">
            <v>EF0185</v>
          </cell>
          <cell r="B188" t="str">
            <v>Stopped</v>
          </cell>
          <cell r="C188" t="str">
            <v>ELFASHER</v>
          </cell>
          <cell r="D188" t="str">
            <v xml:space="preserve">Souleiman ADAM MOHAMED </v>
          </cell>
          <cell r="E188" t="str">
            <v>Watchman</v>
          </cell>
          <cell r="F188" t="str">
            <v>NUT</v>
          </cell>
          <cell r="G188" t="str">
            <v>SFC</v>
          </cell>
          <cell r="H188" t="str">
            <v>A1</v>
          </cell>
          <cell r="I188">
            <v>0</v>
          </cell>
          <cell r="J188">
            <v>0</v>
          </cell>
          <cell r="K188">
            <v>0</v>
          </cell>
          <cell r="L188">
            <v>405204.07460792002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Z188">
            <v>0</v>
          </cell>
          <cell r="AA188">
            <v>0</v>
          </cell>
        </row>
        <row r="189">
          <cell r="A189" t="str">
            <v>EF0186</v>
          </cell>
          <cell r="B189" t="str">
            <v>Active</v>
          </cell>
          <cell r="C189" t="str">
            <v>ELFASHER</v>
          </cell>
          <cell r="D189" t="str">
            <v xml:space="preserve">Haroun ABDALLA ADAM </v>
          </cell>
          <cell r="E189" t="str">
            <v>Watchman</v>
          </cell>
          <cell r="F189" t="str">
            <v>LOG</v>
          </cell>
          <cell r="G189" t="str">
            <v>Guest House</v>
          </cell>
          <cell r="H189" t="str">
            <v>A11</v>
          </cell>
          <cell r="I189">
            <v>25</v>
          </cell>
          <cell r="J189">
            <v>24.178082191780817</v>
          </cell>
          <cell r="K189">
            <v>0</v>
          </cell>
          <cell r="L189">
            <v>416473.55445912096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25</v>
          </cell>
          <cell r="Z189">
            <v>0</v>
          </cell>
          <cell r="AA189">
            <v>0</v>
          </cell>
        </row>
        <row r="190">
          <cell r="A190" t="str">
            <v>EF0187</v>
          </cell>
          <cell r="B190" t="str">
            <v>Active</v>
          </cell>
          <cell r="C190" t="str">
            <v>ELFASHER</v>
          </cell>
          <cell r="D190" t="str">
            <v xml:space="preserve">Mokhtar MOHAMED MOKHTAR </v>
          </cell>
          <cell r="E190" t="str">
            <v>Watchman</v>
          </cell>
          <cell r="F190" t="str">
            <v>LOG</v>
          </cell>
          <cell r="G190" t="str">
            <v>WHouse</v>
          </cell>
          <cell r="H190" t="str">
            <v>A11</v>
          </cell>
          <cell r="I190">
            <v>0</v>
          </cell>
          <cell r="J190">
            <v>47.123287671232873</v>
          </cell>
          <cell r="K190">
            <v>0</v>
          </cell>
          <cell r="L190">
            <v>416473.55445912096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Z190">
            <v>0</v>
          </cell>
          <cell r="AA190">
            <v>0</v>
          </cell>
        </row>
        <row r="191">
          <cell r="A191" t="str">
            <v>EF0188</v>
          </cell>
          <cell r="B191" t="str">
            <v>Active</v>
          </cell>
          <cell r="C191" t="str">
            <v>ELFASHER</v>
          </cell>
          <cell r="D191" t="str">
            <v xml:space="preserve">Souleiman SALEH ALI </v>
          </cell>
          <cell r="E191" t="str">
            <v>Watchman</v>
          </cell>
          <cell r="F191" t="str">
            <v>LOG</v>
          </cell>
          <cell r="G191" t="str">
            <v>Office</v>
          </cell>
          <cell r="H191" t="str">
            <v>A11</v>
          </cell>
          <cell r="I191">
            <v>0</v>
          </cell>
          <cell r="J191">
            <v>24.178082191780817</v>
          </cell>
          <cell r="K191">
            <v>0</v>
          </cell>
          <cell r="L191">
            <v>416473.55445912096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Z191">
            <v>0</v>
          </cell>
          <cell r="AA191">
            <v>0</v>
          </cell>
        </row>
        <row r="192">
          <cell r="A192" t="str">
            <v>EF0189</v>
          </cell>
          <cell r="B192" t="str">
            <v>Active</v>
          </cell>
          <cell r="C192" t="str">
            <v>ELFASHER</v>
          </cell>
          <cell r="D192" t="str">
            <v xml:space="preserve">Hatim EL NAIM AHMED </v>
          </cell>
          <cell r="E192" t="str">
            <v>Watchman</v>
          </cell>
          <cell r="F192" t="str">
            <v>LOG</v>
          </cell>
          <cell r="G192" t="str">
            <v>Guest House</v>
          </cell>
          <cell r="H192" t="str">
            <v>A11</v>
          </cell>
          <cell r="I192">
            <v>0</v>
          </cell>
          <cell r="J192">
            <v>20.178082191780817</v>
          </cell>
          <cell r="K192">
            <v>0</v>
          </cell>
          <cell r="L192">
            <v>416473.55445912096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Z192">
            <v>0</v>
          </cell>
          <cell r="AA192">
            <v>0</v>
          </cell>
        </row>
        <row r="193">
          <cell r="A193" t="str">
            <v>EF0190</v>
          </cell>
          <cell r="B193" t="str">
            <v>Active</v>
          </cell>
          <cell r="C193" t="str">
            <v>ELFASHER</v>
          </cell>
          <cell r="D193" t="str">
            <v xml:space="preserve">Ibrahim ABUBAKER HAHMED </v>
          </cell>
          <cell r="E193" t="str">
            <v>Watchman</v>
          </cell>
          <cell r="F193" t="str">
            <v>LOG</v>
          </cell>
          <cell r="G193" t="str">
            <v>Guest House</v>
          </cell>
          <cell r="H193" t="str">
            <v>A11</v>
          </cell>
          <cell r="I193">
            <v>25</v>
          </cell>
          <cell r="J193">
            <v>24.178082191780817</v>
          </cell>
          <cell r="K193">
            <v>0</v>
          </cell>
          <cell r="L193">
            <v>416473.55445912096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25</v>
          </cell>
          <cell r="Z193">
            <v>0</v>
          </cell>
          <cell r="AA193">
            <v>0</v>
          </cell>
        </row>
        <row r="194">
          <cell r="A194" t="str">
            <v>EF0191</v>
          </cell>
          <cell r="B194" t="str">
            <v>Active</v>
          </cell>
          <cell r="C194" t="str">
            <v>ELFASHER</v>
          </cell>
          <cell r="D194" t="str">
            <v xml:space="preserve">Abo obeida ABUBEKER HAMID IBRAHIM </v>
          </cell>
          <cell r="E194" t="str">
            <v>Watchman</v>
          </cell>
          <cell r="F194" t="str">
            <v>LOG</v>
          </cell>
          <cell r="G194" t="str">
            <v>Office</v>
          </cell>
          <cell r="H194" t="str">
            <v>A11</v>
          </cell>
          <cell r="I194">
            <v>0</v>
          </cell>
          <cell r="J194">
            <v>49.178082191780817</v>
          </cell>
          <cell r="K194">
            <v>0</v>
          </cell>
          <cell r="L194">
            <v>416473.55445912096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Z194">
            <v>0</v>
          </cell>
          <cell r="AA194">
            <v>0</v>
          </cell>
        </row>
        <row r="195">
          <cell r="A195" t="str">
            <v>EF0192</v>
          </cell>
          <cell r="B195" t="str">
            <v>Active</v>
          </cell>
          <cell r="C195" t="str">
            <v>ELFASHER</v>
          </cell>
          <cell r="D195" t="str">
            <v xml:space="preserve">Elhadi ABDALLA MOHAMED </v>
          </cell>
          <cell r="E195" t="str">
            <v>home Visitor</v>
          </cell>
          <cell r="F195" t="str">
            <v>NUT</v>
          </cell>
          <cell r="G195" t="str">
            <v>OTP</v>
          </cell>
          <cell r="H195" t="str">
            <v>B11</v>
          </cell>
          <cell r="I195">
            <v>0</v>
          </cell>
          <cell r="J195">
            <v>23.835616438356162</v>
          </cell>
          <cell r="K195">
            <v>0</v>
          </cell>
          <cell r="L195">
            <v>493647.86945129267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Z195">
            <v>0</v>
          </cell>
          <cell r="AA195">
            <v>0</v>
          </cell>
        </row>
        <row r="196">
          <cell r="A196" t="str">
            <v>EF0193</v>
          </cell>
          <cell r="B196" t="str">
            <v>Stopped</v>
          </cell>
          <cell r="C196" t="str">
            <v>ELFASHER</v>
          </cell>
          <cell r="D196" t="str">
            <v xml:space="preserve">Ali OSMAN ALI </v>
          </cell>
          <cell r="E196" t="str">
            <v>Driver</v>
          </cell>
          <cell r="F196" t="str">
            <v>LOG</v>
          </cell>
          <cell r="G196" t="str">
            <v>Office</v>
          </cell>
          <cell r="H196" t="str">
            <v>C1</v>
          </cell>
          <cell r="I196">
            <v>0</v>
          </cell>
          <cell r="J196">
            <v>0</v>
          </cell>
          <cell r="K196">
            <v>0</v>
          </cell>
          <cell r="L196">
            <v>592335.26867873606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Z196">
            <v>0</v>
          </cell>
          <cell r="AA196">
            <v>0</v>
          </cell>
        </row>
        <row r="197">
          <cell r="A197" t="str">
            <v>EF0194</v>
          </cell>
          <cell r="B197" t="str">
            <v>Active</v>
          </cell>
          <cell r="C197" t="str">
            <v>ELFASHER</v>
          </cell>
          <cell r="D197" t="str">
            <v xml:space="preserve">Abbas MOHAMED AHMED </v>
          </cell>
          <cell r="E197" t="str">
            <v>Stock Manager</v>
          </cell>
          <cell r="F197" t="str">
            <v>LOG</v>
          </cell>
          <cell r="G197" t="str">
            <v>Office</v>
          </cell>
          <cell r="H197" t="str">
            <v>E11</v>
          </cell>
          <cell r="I197">
            <v>0</v>
          </cell>
          <cell r="J197">
            <v>21.780821917808218</v>
          </cell>
          <cell r="K197">
            <v>0</v>
          </cell>
          <cell r="L197">
            <v>892528.57775239088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Z197">
            <v>0</v>
          </cell>
          <cell r="AA197">
            <v>0</v>
          </cell>
        </row>
        <row r="198">
          <cell r="A198" t="str">
            <v>EF0195</v>
          </cell>
          <cell r="B198" t="str">
            <v>Active</v>
          </cell>
          <cell r="C198" t="str">
            <v>ELFASHER</v>
          </cell>
          <cell r="D198" t="str">
            <v xml:space="preserve">Abdallah YAGOUB ADAM </v>
          </cell>
          <cell r="E198" t="str">
            <v>Food security Surveillance officer</v>
          </cell>
          <cell r="F198" t="str">
            <v>FS</v>
          </cell>
          <cell r="G198" t="str">
            <v>Field</v>
          </cell>
          <cell r="H198" t="str">
            <v>D11</v>
          </cell>
          <cell r="I198">
            <v>0</v>
          </cell>
          <cell r="J198">
            <v>37.780821917808218</v>
          </cell>
          <cell r="K198">
            <v>0</v>
          </cell>
          <cell r="L198">
            <v>741710.86948865373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Z198">
            <v>0</v>
          </cell>
          <cell r="AA198">
            <v>0</v>
          </cell>
        </row>
        <row r="199">
          <cell r="A199" t="str">
            <v>EF0196</v>
          </cell>
          <cell r="B199" t="str">
            <v>Stopped</v>
          </cell>
          <cell r="C199" t="str">
            <v>ELFASHER</v>
          </cell>
          <cell r="D199" t="str">
            <v xml:space="preserve">Bakheit MOHAMED RABEH </v>
          </cell>
          <cell r="E199" t="str">
            <v xml:space="preserve">Food security monitor </v>
          </cell>
          <cell r="F199" t="str">
            <v>FS</v>
          </cell>
          <cell r="G199" t="str">
            <v>Field</v>
          </cell>
          <cell r="H199" t="str">
            <v>C</v>
          </cell>
          <cell r="I199">
            <v>0</v>
          </cell>
          <cell r="J199">
            <v>0</v>
          </cell>
          <cell r="K199">
            <v>0</v>
          </cell>
          <cell r="L199">
            <v>580536.02859999996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Z199">
            <v>0</v>
          </cell>
          <cell r="AA199">
            <v>0</v>
          </cell>
        </row>
        <row r="200">
          <cell r="A200" t="str">
            <v>EF0197</v>
          </cell>
          <cell r="B200" t="str">
            <v>Stopped</v>
          </cell>
          <cell r="C200" t="str">
            <v>ELFASHER</v>
          </cell>
          <cell r="D200" t="str">
            <v xml:space="preserve">Noura Omer  MOHAMED </v>
          </cell>
          <cell r="E200" t="str">
            <v>Home Visitor</v>
          </cell>
          <cell r="F200" t="str">
            <v>NUT</v>
          </cell>
          <cell r="G200" t="str">
            <v>SFC</v>
          </cell>
          <cell r="H200" t="str">
            <v>B1</v>
          </cell>
          <cell r="I200">
            <v>0</v>
          </cell>
          <cell r="J200">
            <v>0</v>
          </cell>
          <cell r="K200">
            <v>0</v>
          </cell>
          <cell r="L200">
            <v>480056.92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Z200">
            <v>0</v>
          </cell>
          <cell r="AA200">
            <v>0</v>
          </cell>
        </row>
        <row r="201">
          <cell r="A201" t="str">
            <v>EF0198</v>
          </cell>
          <cell r="B201" t="str">
            <v>Stopped</v>
          </cell>
          <cell r="C201" t="str">
            <v>ELFASHER</v>
          </cell>
          <cell r="D201" t="str">
            <v xml:space="preserve">Sawakin ADAM YOUSSUF BAHAR </v>
          </cell>
          <cell r="E201" t="str">
            <v>Home Visitor</v>
          </cell>
          <cell r="F201" t="str">
            <v>NUT</v>
          </cell>
          <cell r="G201" t="str">
            <v>SFC</v>
          </cell>
          <cell r="H201" t="str">
            <v>B1</v>
          </cell>
          <cell r="I201">
            <v>0</v>
          </cell>
          <cell r="J201">
            <v>0</v>
          </cell>
          <cell r="K201">
            <v>0</v>
          </cell>
          <cell r="L201">
            <v>480056.92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Z201">
            <v>0</v>
          </cell>
          <cell r="AA201">
            <v>0</v>
          </cell>
        </row>
        <row r="202">
          <cell r="A202" t="str">
            <v>EF0199</v>
          </cell>
          <cell r="B202" t="str">
            <v>Stopped</v>
          </cell>
          <cell r="C202" t="str">
            <v>ELFASHER</v>
          </cell>
          <cell r="D202" t="str">
            <v xml:space="preserve">Haroun MUSSA IBRAHIM </v>
          </cell>
          <cell r="E202" t="str">
            <v>Home Visitor</v>
          </cell>
          <cell r="F202" t="str">
            <v>NUT</v>
          </cell>
          <cell r="G202" t="str">
            <v>SFC</v>
          </cell>
          <cell r="H202" t="str">
            <v>B1</v>
          </cell>
          <cell r="I202">
            <v>0</v>
          </cell>
          <cell r="J202">
            <v>0</v>
          </cell>
          <cell r="K202">
            <v>0</v>
          </cell>
          <cell r="L202">
            <v>480056.92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Z202">
            <v>0</v>
          </cell>
          <cell r="AA202">
            <v>0</v>
          </cell>
        </row>
        <row r="203">
          <cell r="A203" t="str">
            <v>EF0200</v>
          </cell>
          <cell r="B203" t="str">
            <v>Stopped</v>
          </cell>
          <cell r="C203" t="str">
            <v>ELFASHER</v>
          </cell>
          <cell r="D203" t="str">
            <v xml:space="preserve">Eissa ADAM SULIMAN MOHAMED </v>
          </cell>
          <cell r="E203" t="str">
            <v>Home Visitor</v>
          </cell>
          <cell r="F203" t="str">
            <v>NUT</v>
          </cell>
          <cell r="G203" t="str">
            <v>SFC</v>
          </cell>
          <cell r="H203" t="str">
            <v>B1</v>
          </cell>
          <cell r="I203">
            <v>0</v>
          </cell>
          <cell r="J203">
            <v>0</v>
          </cell>
          <cell r="K203">
            <v>0</v>
          </cell>
          <cell r="L203">
            <v>480056.92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Z203">
            <v>0</v>
          </cell>
          <cell r="AA203">
            <v>0</v>
          </cell>
        </row>
        <row r="204">
          <cell r="A204" t="str">
            <v>EF0201</v>
          </cell>
          <cell r="B204" t="str">
            <v>Stopped</v>
          </cell>
          <cell r="C204" t="str">
            <v>ELFASHER</v>
          </cell>
          <cell r="D204" t="str">
            <v xml:space="preserve">Halima MOHAMED ABDELLA </v>
          </cell>
          <cell r="E204" t="str">
            <v>Home Visitor</v>
          </cell>
          <cell r="F204" t="str">
            <v>NUT</v>
          </cell>
          <cell r="G204" t="str">
            <v>SFC</v>
          </cell>
          <cell r="H204" t="str">
            <v>B1</v>
          </cell>
          <cell r="I204">
            <v>0</v>
          </cell>
          <cell r="J204">
            <v>0</v>
          </cell>
          <cell r="K204">
            <v>0</v>
          </cell>
          <cell r="L204">
            <v>480056.92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Z204">
            <v>0</v>
          </cell>
          <cell r="AA204">
            <v>0</v>
          </cell>
        </row>
        <row r="205">
          <cell r="A205" t="str">
            <v>EF0202</v>
          </cell>
          <cell r="B205" t="str">
            <v>Stopped</v>
          </cell>
          <cell r="C205" t="str">
            <v>ELFASHER</v>
          </cell>
          <cell r="D205" t="str">
            <v xml:space="preserve">Elsadig SABIT ELNOUR </v>
          </cell>
          <cell r="E205" t="str">
            <v>Home Visitor</v>
          </cell>
          <cell r="F205" t="str">
            <v>NUT</v>
          </cell>
          <cell r="G205" t="str">
            <v>SFC</v>
          </cell>
          <cell r="H205" t="str">
            <v>B</v>
          </cell>
          <cell r="I205">
            <v>0</v>
          </cell>
          <cell r="J205">
            <v>0</v>
          </cell>
          <cell r="K205">
            <v>0</v>
          </cell>
          <cell r="L205">
            <v>470286.45574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Z205">
            <v>0</v>
          </cell>
          <cell r="AA205">
            <v>0</v>
          </cell>
        </row>
        <row r="206">
          <cell r="A206" t="str">
            <v>EF0203</v>
          </cell>
          <cell r="B206" t="str">
            <v>Stopped</v>
          </cell>
          <cell r="C206" t="str">
            <v>ELFASHER</v>
          </cell>
          <cell r="D206" t="str">
            <v xml:space="preserve">Asha Ali ABDELRAHMAN MOHAMED </v>
          </cell>
          <cell r="E206" t="str">
            <v>Home Visitor</v>
          </cell>
          <cell r="F206" t="str">
            <v>NUT</v>
          </cell>
          <cell r="G206" t="str">
            <v>SFC</v>
          </cell>
          <cell r="H206" t="str">
            <v>B1</v>
          </cell>
          <cell r="I206">
            <v>0</v>
          </cell>
          <cell r="J206">
            <v>0</v>
          </cell>
          <cell r="K206">
            <v>0</v>
          </cell>
          <cell r="L206">
            <v>480056.92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Z206">
            <v>0</v>
          </cell>
          <cell r="AA206">
            <v>0</v>
          </cell>
        </row>
        <row r="207">
          <cell r="A207" t="str">
            <v>EF0204</v>
          </cell>
          <cell r="B207" t="str">
            <v>Stopped</v>
          </cell>
          <cell r="C207" t="str">
            <v>ELFASHER</v>
          </cell>
          <cell r="D207" t="str">
            <v xml:space="preserve">Kholoud ABDERAHMAN ABDALLA  </v>
          </cell>
          <cell r="E207" t="str">
            <v>Home Visitor</v>
          </cell>
          <cell r="F207" t="str">
            <v>NUT</v>
          </cell>
          <cell r="G207" t="str">
            <v>SFC</v>
          </cell>
          <cell r="H207" t="str">
            <v>B1</v>
          </cell>
          <cell r="I207">
            <v>0</v>
          </cell>
          <cell r="J207">
            <v>0</v>
          </cell>
          <cell r="K207">
            <v>0</v>
          </cell>
          <cell r="L207">
            <v>480056.92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Z207">
            <v>0</v>
          </cell>
          <cell r="AA207">
            <v>0</v>
          </cell>
        </row>
        <row r="208">
          <cell r="A208" t="str">
            <v>EF0205</v>
          </cell>
          <cell r="B208" t="str">
            <v>Active</v>
          </cell>
          <cell r="C208" t="str">
            <v>ELFASHER</v>
          </cell>
          <cell r="D208" t="str">
            <v xml:space="preserve">Motasim ARABI MOHAMEDO </v>
          </cell>
          <cell r="E208" t="str">
            <v>Storekeeper Assistant</v>
          </cell>
          <cell r="F208" t="str">
            <v>LOG</v>
          </cell>
          <cell r="G208" t="str">
            <v>Office</v>
          </cell>
          <cell r="H208" t="str">
            <v>D11</v>
          </cell>
          <cell r="I208">
            <v>39230</v>
          </cell>
          <cell r="J208" t="str">
            <v>3 months</v>
          </cell>
          <cell r="K208" t="str">
            <v>JUNE</v>
          </cell>
          <cell r="L208">
            <v>741710.86948865373</v>
          </cell>
          <cell r="M208">
            <v>500000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150000</v>
          </cell>
          <cell r="T208">
            <v>150000</v>
          </cell>
          <cell r="U208">
            <v>200000</v>
          </cell>
          <cell r="Z208">
            <v>150000</v>
          </cell>
          <cell r="AA208">
            <v>0</v>
          </cell>
        </row>
        <row r="209">
          <cell r="A209" t="str">
            <v>EF0206</v>
          </cell>
          <cell r="B209" t="str">
            <v>Active</v>
          </cell>
          <cell r="C209" t="str">
            <v>ELFASHER</v>
          </cell>
          <cell r="D209" t="str">
            <v xml:space="preserve">Mohamed ADAM MOHAMED </v>
          </cell>
          <cell r="E209" t="str">
            <v>Food Aid Monitor</v>
          </cell>
          <cell r="F209" t="str">
            <v>FA</v>
          </cell>
          <cell r="G209" t="str">
            <v>Field</v>
          </cell>
          <cell r="H209" t="str">
            <v>C11</v>
          </cell>
          <cell r="I209">
            <v>0</v>
          </cell>
          <cell r="J209">
            <v>26.821917808219176</v>
          </cell>
          <cell r="K209">
            <v>0</v>
          </cell>
          <cell r="L209">
            <v>609410.55717187456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Z209">
            <v>0</v>
          </cell>
          <cell r="AA209">
            <v>0</v>
          </cell>
        </row>
        <row r="210">
          <cell r="A210" t="str">
            <v>EF0207</v>
          </cell>
          <cell r="B210" t="str">
            <v>Stopped</v>
          </cell>
          <cell r="C210" t="str">
            <v>ELFASHER</v>
          </cell>
          <cell r="D210" t="str">
            <v xml:space="preserve">Osman HUSSEIN ADAM  </v>
          </cell>
          <cell r="E210" t="str">
            <v>Food Aid Monitor</v>
          </cell>
          <cell r="F210" t="str">
            <v>FA</v>
          </cell>
          <cell r="G210" t="str">
            <v>Field</v>
          </cell>
          <cell r="H210" t="str">
            <v>C</v>
          </cell>
          <cell r="I210">
            <v>0</v>
          </cell>
          <cell r="J210">
            <v>0</v>
          </cell>
          <cell r="K210">
            <v>0</v>
          </cell>
          <cell r="L210">
            <v>580536.02859999996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Z210">
            <v>0</v>
          </cell>
          <cell r="AA210">
            <v>0</v>
          </cell>
        </row>
        <row r="211">
          <cell r="A211" t="str">
            <v>EF0208</v>
          </cell>
          <cell r="B211" t="str">
            <v>Stopped</v>
          </cell>
          <cell r="C211" t="str">
            <v>ELFASHER</v>
          </cell>
          <cell r="D211" t="str">
            <v xml:space="preserve">Adam ABAKER MOHAMED  </v>
          </cell>
          <cell r="E211" t="str">
            <v>Food Aid Monitor</v>
          </cell>
          <cell r="F211" t="str">
            <v>FA</v>
          </cell>
          <cell r="G211" t="str">
            <v>Field</v>
          </cell>
          <cell r="H211" t="str">
            <v>C</v>
          </cell>
          <cell r="I211">
            <v>0</v>
          </cell>
          <cell r="J211">
            <v>0</v>
          </cell>
          <cell r="K211">
            <v>0</v>
          </cell>
          <cell r="L211">
            <v>580536.02859999996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Z211">
            <v>0</v>
          </cell>
          <cell r="AA211">
            <v>0</v>
          </cell>
        </row>
        <row r="212">
          <cell r="A212" t="str">
            <v>EF0209</v>
          </cell>
          <cell r="B212" t="str">
            <v>Stopped</v>
          </cell>
          <cell r="C212" t="str">
            <v>ELFASHER</v>
          </cell>
          <cell r="D212" t="str">
            <v xml:space="preserve">Jamal ABDALLA ABAKER </v>
          </cell>
          <cell r="E212" t="str">
            <v>Driver</v>
          </cell>
          <cell r="F212" t="str">
            <v>LOG</v>
          </cell>
          <cell r="G212" t="str">
            <v>Office</v>
          </cell>
          <cell r="H212" t="str">
            <v>C1</v>
          </cell>
          <cell r="I212">
            <v>0</v>
          </cell>
          <cell r="J212">
            <v>0</v>
          </cell>
          <cell r="K212">
            <v>0</v>
          </cell>
          <cell r="L212">
            <v>592335.26867873606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Z212">
            <v>0</v>
          </cell>
          <cell r="AA212">
            <v>0</v>
          </cell>
        </row>
        <row r="213">
          <cell r="A213" t="str">
            <v>EF0210</v>
          </cell>
          <cell r="B213" t="str">
            <v>Active</v>
          </cell>
          <cell r="C213" t="str">
            <v>ELFASHER</v>
          </cell>
          <cell r="D213" t="str">
            <v xml:space="preserve">Mohamed ELTAIB MOHAMED ADAM </v>
          </cell>
          <cell r="E213" t="str">
            <v>Food Aid team Leader</v>
          </cell>
          <cell r="F213" t="str">
            <v>FA</v>
          </cell>
          <cell r="G213" t="str">
            <v>Field</v>
          </cell>
          <cell r="H213" t="str">
            <v>D11</v>
          </cell>
          <cell r="I213">
            <v>0</v>
          </cell>
          <cell r="J213">
            <v>32.479452054794521</v>
          </cell>
          <cell r="K213">
            <v>0</v>
          </cell>
          <cell r="L213">
            <v>741710.86948865373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Z213">
            <v>0</v>
          </cell>
          <cell r="AA213">
            <v>0</v>
          </cell>
        </row>
        <row r="214">
          <cell r="A214" t="str">
            <v>EF0211</v>
          </cell>
          <cell r="B214" t="str">
            <v>Stopped</v>
          </cell>
          <cell r="C214" t="str">
            <v>ELFASHER</v>
          </cell>
          <cell r="D214" t="str">
            <v xml:space="preserve">Seedeg YAHIA MOHAMED </v>
          </cell>
          <cell r="E214" t="str">
            <v>Food Aid Monitor</v>
          </cell>
          <cell r="F214" t="str">
            <v>FA</v>
          </cell>
          <cell r="G214" t="str">
            <v>Field</v>
          </cell>
          <cell r="H214" t="str">
            <v>C1</v>
          </cell>
          <cell r="I214">
            <v>0</v>
          </cell>
          <cell r="J214">
            <v>0</v>
          </cell>
          <cell r="K214">
            <v>0</v>
          </cell>
          <cell r="L214">
            <v>592335.26867873606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Z214">
            <v>0</v>
          </cell>
          <cell r="AA214">
            <v>0</v>
          </cell>
        </row>
        <row r="215">
          <cell r="A215" t="str">
            <v>EF0212</v>
          </cell>
          <cell r="B215" t="str">
            <v>Active</v>
          </cell>
          <cell r="C215" t="str">
            <v>ELFASHER</v>
          </cell>
          <cell r="D215" t="str">
            <v xml:space="preserve">Ibrahim ADAM ABAKER </v>
          </cell>
          <cell r="E215" t="str">
            <v>Agricultural Technician</v>
          </cell>
          <cell r="F215" t="str">
            <v>FS</v>
          </cell>
          <cell r="G215" t="str">
            <v>Field</v>
          </cell>
          <cell r="H215" t="str">
            <v>D11</v>
          </cell>
          <cell r="I215">
            <v>5</v>
          </cell>
          <cell r="J215">
            <v>36.479452054794521</v>
          </cell>
          <cell r="K215">
            <v>0</v>
          </cell>
          <cell r="L215">
            <v>741710.86948865373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5</v>
          </cell>
          <cell r="Z215">
            <v>0</v>
          </cell>
          <cell r="AA215">
            <v>0</v>
          </cell>
        </row>
        <row r="216">
          <cell r="A216" t="str">
            <v>EF0213</v>
          </cell>
          <cell r="B216" t="str">
            <v>Stopped</v>
          </cell>
          <cell r="C216" t="str">
            <v>ELFASHER</v>
          </cell>
          <cell r="D216" t="str">
            <v xml:space="preserve">Ahmed ELBAWI ADAM </v>
          </cell>
          <cell r="E216" t="str">
            <v>Driver</v>
          </cell>
          <cell r="F216" t="str">
            <v>LOG</v>
          </cell>
          <cell r="G216" t="str">
            <v>Office</v>
          </cell>
          <cell r="H216" t="str">
            <v>C</v>
          </cell>
          <cell r="I216">
            <v>0</v>
          </cell>
          <cell r="J216">
            <v>0</v>
          </cell>
          <cell r="K216">
            <v>0</v>
          </cell>
          <cell r="L216">
            <v>580536.02859999996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Z216">
            <v>0</v>
          </cell>
          <cell r="AA216">
            <v>0</v>
          </cell>
        </row>
        <row r="217">
          <cell r="A217" t="str">
            <v>EF0214</v>
          </cell>
          <cell r="B217" t="str">
            <v>Active</v>
          </cell>
          <cell r="C217" t="str">
            <v>ELFASHER</v>
          </cell>
          <cell r="D217" t="str">
            <v xml:space="preserve">Abdelbasher OMER ALI </v>
          </cell>
          <cell r="E217" t="str">
            <v>Watchman</v>
          </cell>
          <cell r="F217" t="str">
            <v>NUT</v>
          </cell>
          <cell r="G217" t="str">
            <v>TFC</v>
          </cell>
          <cell r="H217" t="str">
            <v>A4</v>
          </cell>
          <cell r="I217">
            <v>0</v>
          </cell>
          <cell r="J217">
            <v>43.835616438356155</v>
          </cell>
          <cell r="K217">
            <v>0</v>
          </cell>
          <cell r="L217">
            <v>436161.64845153713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Z217">
            <v>0</v>
          </cell>
          <cell r="AA217">
            <v>0</v>
          </cell>
        </row>
        <row r="218">
          <cell r="A218" t="str">
            <v>EF0215</v>
          </cell>
          <cell r="B218" t="str">
            <v>Active</v>
          </cell>
          <cell r="C218" t="str">
            <v>ELFASHER</v>
          </cell>
          <cell r="D218" t="str">
            <v xml:space="preserve">Fawzia KHALIL ISHAG </v>
          </cell>
          <cell r="E218" t="str">
            <v>Home Visitor</v>
          </cell>
          <cell r="F218" t="str">
            <v>NUT</v>
          </cell>
          <cell r="G218" t="str">
            <v>TFC</v>
          </cell>
          <cell r="H218" t="str">
            <v>B4</v>
          </cell>
          <cell r="I218">
            <v>0</v>
          </cell>
          <cell r="J218">
            <v>11.260273972602732</v>
          </cell>
          <cell r="K218">
            <v>0</v>
          </cell>
          <cell r="L218">
            <v>517011.31442510424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Z218">
            <v>0</v>
          </cell>
          <cell r="AA218">
            <v>0</v>
          </cell>
        </row>
        <row r="219">
          <cell r="A219" t="str">
            <v>EF0216</v>
          </cell>
          <cell r="B219" t="str">
            <v>Active</v>
          </cell>
          <cell r="C219" t="str">
            <v>ELFASHER</v>
          </cell>
          <cell r="D219" t="str">
            <v xml:space="preserve">Sulieman NOGARA ABDALLA  </v>
          </cell>
          <cell r="E219" t="str">
            <v>Storekeeper Assistant</v>
          </cell>
          <cell r="F219" t="str">
            <v>LOG</v>
          </cell>
          <cell r="G219" t="str">
            <v>Office</v>
          </cell>
          <cell r="H219" t="str">
            <v>D11</v>
          </cell>
          <cell r="I219">
            <v>39186</v>
          </cell>
          <cell r="J219" t="str">
            <v>3 months</v>
          </cell>
          <cell r="K219" t="str">
            <v>MAY</v>
          </cell>
          <cell r="L219">
            <v>741710.86948865373</v>
          </cell>
          <cell r="M219">
            <v>700000</v>
          </cell>
          <cell r="N219">
            <v>0</v>
          </cell>
          <cell r="O219">
            <v>0</v>
          </cell>
          <cell r="P219">
            <v>0</v>
          </cell>
          <cell r="Q219">
            <v>10</v>
          </cell>
          <cell r="R219">
            <v>200000</v>
          </cell>
          <cell r="S219">
            <v>200000</v>
          </cell>
          <cell r="T219">
            <v>300000</v>
          </cell>
          <cell r="Z219">
            <v>200000</v>
          </cell>
          <cell r="AA219">
            <v>0</v>
          </cell>
        </row>
        <row r="220">
          <cell r="A220" t="str">
            <v>EF0217</v>
          </cell>
          <cell r="B220" t="str">
            <v>Stopped</v>
          </cell>
          <cell r="C220" t="str">
            <v>ELFASHER</v>
          </cell>
          <cell r="D220" t="str">
            <v xml:space="preserve">Ahmed MUSSA BAKHAIT  </v>
          </cell>
          <cell r="E220" t="str">
            <v>Driver</v>
          </cell>
          <cell r="F220" t="str">
            <v>LOG</v>
          </cell>
          <cell r="G220" t="str">
            <v>Office</v>
          </cell>
          <cell r="H220" t="str">
            <v>C1</v>
          </cell>
          <cell r="I220">
            <v>0</v>
          </cell>
          <cell r="J220">
            <v>0</v>
          </cell>
          <cell r="K220">
            <v>0</v>
          </cell>
          <cell r="L220">
            <v>592335.26867873606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Z220">
            <v>0</v>
          </cell>
          <cell r="AA220">
            <v>0</v>
          </cell>
        </row>
        <row r="221">
          <cell r="A221" t="str">
            <v>EF0218</v>
          </cell>
          <cell r="B221" t="str">
            <v>Stopped</v>
          </cell>
          <cell r="C221" t="str">
            <v>ELFASHER</v>
          </cell>
          <cell r="D221" t="str">
            <v xml:space="preserve">Abubker IBRAHIM Hamad  </v>
          </cell>
          <cell r="E221" t="str">
            <v xml:space="preserve">Driver </v>
          </cell>
          <cell r="F221" t="str">
            <v>LOG</v>
          </cell>
          <cell r="G221" t="str">
            <v>Office</v>
          </cell>
          <cell r="H221" t="str">
            <v>C</v>
          </cell>
          <cell r="I221">
            <v>0</v>
          </cell>
          <cell r="J221">
            <v>0</v>
          </cell>
          <cell r="K221">
            <v>0</v>
          </cell>
          <cell r="L221">
            <v>580536.02859999996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Z221">
            <v>0</v>
          </cell>
          <cell r="AA221">
            <v>0</v>
          </cell>
        </row>
        <row r="222">
          <cell r="A222" t="str">
            <v>EF0219</v>
          </cell>
          <cell r="B222" t="str">
            <v>Stopped</v>
          </cell>
          <cell r="C222" t="str">
            <v>ELFASHER</v>
          </cell>
          <cell r="D222" t="str">
            <v xml:space="preserve">Seedig ABDURHMAN  </v>
          </cell>
          <cell r="E222" t="str">
            <v xml:space="preserve">Driver </v>
          </cell>
          <cell r="F222" t="str">
            <v>LOG</v>
          </cell>
          <cell r="G222" t="str">
            <v>Office</v>
          </cell>
          <cell r="H222" t="str">
            <v>C</v>
          </cell>
          <cell r="I222">
            <v>0</v>
          </cell>
          <cell r="J222">
            <v>0</v>
          </cell>
          <cell r="K222">
            <v>0</v>
          </cell>
          <cell r="L222">
            <v>580536.02859999996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Z222">
            <v>0</v>
          </cell>
          <cell r="AA222">
            <v>0</v>
          </cell>
        </row>
        <row r="223">
          <cell r="A223" t="str">
            <v>EF0220</v>
          </cell>
          <cell r="B223" t="str">
            <v>Stopped</v>
          </cell>
          <cell r="C223" t="str">
            <v>ELFASHER</v>
          </cell>
          <cell r="D223" t="str">
            <v xml:space="preserve">Amna SALIH ADAM  </v>
          </cell>
          <cell r="E223" t="str">
            <v xml:space="preserve">Phase Monitor </v>
          </cell>
          <cell r="F223" t="str">
            <v>NUT</v>
          </cell>
          <cell r="G223" t="str">
            <v>TFC</v>
          </cell>
          <cell r="H223" t="str">
            <v>B</v>
          </cell>
          <cell r="I223">
            <v>0</v>
          </cell>
          <cell r="J223">
            <v>0</v>
          </cell>
          <cell r="K223">
            <v>0</v>
          </cell>
          <cell r="L223">
            <v>470286.45574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Z223">
            <v>0</v>
          </cell>
          <cell r="AA223">
            <v>0</v>
          </cell>
        </row>
        <row r="224">
          <cell r="A224" t="str">
            <v>EF0223</v>
          </cell>
          <cell r="B224" t="str">
            <v>Stopped</v>
          </cell>
          <cell r="C224" t="str">
            <v>ELFASHER</v>
          </cell>
          <cell r="D224" t="str">
            <v xml:space="preserve">Nizar HAMDAN AL MAHDI  </v>
          </cell>
          <cell r="E224" t="str">
            <v>Data Entry Manager</v>
          </cell>
          <cell r="F224" t="str">
            <v>FS</v>
          </cell>
          <cell r="G224" t="str">
            <v>Field</v>
          </cell>
          <cell r="H224" t="str">
            <v>C</v>
          </cell>
          <cell r="I224">
            <v>0</v>
          </cell>
          <cell r="J224">
            <v>0</v>
          </cell>
          <cell r="K224">
            <v>0</v>
          </cell>
          <cell r="L224">
            <v>580536.02859999996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Z224">
            <v>0</v>
          </cell>
          <cell r="AA224">
            <v>0</v>
          </cell>
        </row>
        <row r="225">
          <cell r="A225" t="str">
            <v>EF0224</v>
          </cell>
          <cell r="B225" t="str">
            <v>Stopped</v>
          </cell>
          <cell r="C225" t="str">
            <v>ELFASHER</v>
          </cell>
          <cell r="D225" t="str">
            <v xml:space="preserve">Adam AHMED IBRAHIM  </v>
          </cell>
          <cell r="E225" t="str">
            <v xml:space="preserve">Food security monitor </v>
          </cell>
          <cell r="F225" t="str">
            <v>FS</v>
          </cell>
          <cell r="G225" t="str">
            <v>Field</v>
          </cell>
          <cell r="H225" t="str">
            <v>C</v>
          </cell>
          <cell r="I225">
            <v>0</v>
          </cell>
          <cell r="J225">
            <v>0</v>
          </cell>
          <cell r="K225">
            <v>0</v>
          </cell>
          <cell r="L225">
            <v>580536.02859999996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Z225">
            <v>0</v>
          </cell>
          <cell r="AA225">
            <v>0</v>
          </cell>
        </row>
        <row r="226">
          <cell r="A226" t="str">
            <v>EF0225</v>
          </cell>
          <cell r="B226" t="str">
            <v>Stopped</v>
          </cell>
          <cell r="C226" t="str">
            <v>ELFASHER</v>
          </cell>
          <cell r="D226" t="str">
            <v xml:space="preserve">Eltajani FUDEL MUSTAFA </v>
          </cell>
          <cell r="E226" t="str">
            <v>Data Entry Manager</v>
          </cell>
          <cell r="F226" t="str">
            <v>FS</v>
          </cell>
          <cell r="G226" t="str">
            <v>Field</v>
          </cell>
          <cell r="H226" t="str">
            <v>C</v>
          </cell>
          <cell r="I226">
            <v>0</v>
          </cell>
          <cell r="J226">
            <v>0</v>
          </cell>
          <cell r="K226">
            <v>0</v>
          </cell>
          <cell r="L226">
            <v>580536.02859999996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Z226">
            <v>0</v>
          </cell>
          <cell r="AA226">
            <v>0</v>
          </cell>
        </row>
        <row r="227">
          <cell r="A227" t="str">
            <v>EF0226</v>
          </cell>
          <cell r="B227" t="str">
            <v>Active</v>
          </cell>
          <cell r="C227" t="str">
            <v>ELFASHER</v>
          </cell>
          <cell r="D227" t="str">
            <v xml:space="preserve">Ibrahim SULIEMAN  </v>
          </cell>
          <cell r="E227" t="str">
            <v>Watchman</v>
          </cell>
          <cell r="F227" t="str">
            <v>LOG</v>
          </cell>
          <cell r="G227" t="str">
            <v>Office</v>
          </cell>
          <cell r="H227" t="str">
            <v>A11</v>
          </cell>
          <cell r="I227">
            <v>0</v>
          </cell>
          <cell r="J227">
            <v>9.3835616438356126</v>
          </cell>
          <cell r="K227">
            <v>0</v>
          </cell>
          <cell r="L227">
            <v>416473.55445912096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Z227">
            <v>0</v>
          </cell>
          <cell r="AA227">
            <v>0</v>
          </cell>
        </row>
        <row r="228">
          <cell r="A228" t="str">
            <v>EF0227</v>
          </cell>
          <cell r="B228" t="str">
            <v>Active</v>
          </cell>
          <cell r="C228" t="str">
            <v>ELFASHER</v>
          </cell>
          <cell r="D228" t="str">
            <v xml:space="preserve">Hassan ABDUHADI ALI  </v>
          </cell>
          <cell r="E228" t="str">
            <v>Watchman</v>
          </cell>
          <cell r="F228" t="str">
            <v>LOG</v>
          </cell>
          <cell r="G228" t="str">
            <v>Office</v>
          </cell>
          <cell r="H228" t="str">
            <v>A11</v>
          </cell>
          <cell r="I228">
            <v>0</v>
          </cell>
          <cell r="J228">
            <v>9.3835616438356126</v>
          </cell>
          <cell r="K228">
            <v>0</v>
          </cell>
          <cell r="L228">
            <v>416473.55445912096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Z228">
            <v>0</v>
          </cell>
          <cell r="AA228">
            <v>0</v>
          </cell>
        </row>
        <row r="229">
          <cell r="A229" t="str">
            <v>EF0228</v>
          </cell>
          <cell r="B229" t="str">
            <v>Active</v>
          </cell>
          <cell r="C229" t="str">
            <v>ELFASHER</v>
          </cell>
          <cell r="D229" t="str">
            <v xml:space="preserve">Hassan ABDALLAH Arja </v>
          </cell>
          <cell r="E229" t="str">
            <v>Watchman</v>
          </cell>
          <cell r="F229" t="str">
            <v>LOG</v>
          </cell>
          <cell r="G229" t="str">
            <v>Office</v>
          </cell>
          <cell r="H229" t="str">
            <v>A11</v>
          </cell>
          <cell r="I229">
            <v>39246</v>
          </cell>
          <cell r="J229" t="str">
            <v>3 months</v>
          </cell>
          <cell r="K229" t="str">
            <v>JULY</v>
          </cell>
          <cell r="L229">
            <v>416473.55445912096</v>
          </cell>
          <cell r="M229">
            <v>390000</v>
          </cell>
          <cell r="N229">
            <v>0</v>
          </cell>
          <cell r="O229">
            <v>0</v>
          </cell>
          <cell r="P229">
            <v>0</v>
          </cell>
          <cell r="Q229">
            <v>21</v>
          </cell>
          <cell r="T229">
            <v>100000</v>
          </cell>
          <cell r="U229">
            <v>100000</v>
          </cell>
          <cell r="V229">
            <v>190000</v>
          </cell>
          <cell r="Z229">
            <v>0</v>
          </cell>
          <cell r="AA229">
            <v>0</v>
          </cell>
        </row>
        <row r="230">
          <cell r="A230" t="str">
            <v>EF0229</v>
          </cell>
          <cell r="B230" t="str">
            <v>Active</v>
          </cell>
          <cell r="C230" t="str">
            <v>ELFASHER</v>
          </cell>
          <cell r="D230" t="str">
            <v xml:space="preserve">Sameer Hamed SHOGAR </v>
          </cell>
          <cell r="E230" t="str">
            <v>Watchman</v>
          </cell>
          <cell r="F230" t="str">
            <v>LOG</v>
          </cell>
          <cell r="G230" t="str">
            <v>Office</v>
          </cell>
          <cell r="H230" t="str">
            <v>A11</v>
          </cell>
          <cell r="I230">
            <v>0</v>
          </cell>
          <cell r="J230">
            <v>14.383561643835613</v>
          </cell>
          <cell r="K230">
            <v>0</v>
          </cell>
          <cell r="L230">
            <v>416473.55445912096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Z230">
            <v>0</v>
          </cell>
          <cell r="AA230">
            <v>0</v>
          </cell>
        </row>
        <row r="231">
          <cell r="A231" t="str">
            <v>EF0230</v>
          </cell>
          <cell r="B231" t="str">
            <v>Active</v>
          </cell>
          <cell r="C231" t="str">
            <v>ELFASHER</v>
          </cell>
          <cell r="D231" t="str">
            <v xml:space="preserve">Elnizeer SAAD ELNOUR  </v>
          </cell>
          <cell r="E231" t="str">
            <v>Watchman</v>
          </cell>
          <cell r="F231" t="str">
            <v>LOG</v>
          </cell>
          <cell r="G231" t="str">
            <v>WHouse</v>
          </cell>
          <cell r="H231" t="str">
            <v>A11</v>
          </cell>
          <cell r="I231">
            <v>0</v>
          </cell>
          <cell r="J231">
            <v>14.383561643835613</v>
          </cell>
          <cell r="K231">
            <v>0</v>
          </cell>
          <cell r="L231">
            <v>416473.55445912096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Z231">
            <v>0</v>
          </cell>
          <cell r="AA231">
            <v>0</v>
          </cell>
        </row>
        <row r="232">
          <cell r="A232" t="str">
            <v>EF0231</v>
          </cell>
          <cell r="B232" t="str">
            <v>Active</v>
          </cell>
          <cell r="C232" t="str">
            <v>ELFASHER</v>
          </cell>
          <cell r="D232" t="str">
            <v xml:space="preserve">Ibrahim Yousif Mohamed </v>
          </cell>
          <cell r="E232" t="str">
            <v>Watchman</v>
          </cell>
          <cell r="F232" t="str">
            <v>LOG</v>
          </cell>
          <cell r="G232" t="str">
            <v>WHouse</v>
          </cell>
          <cell r="H232" t="str">
            <v>A11</v>
          </cell>
          <cell r="I232">
            <v>20</v>
          </cell>
          <cell r="J232">
            <v>14.383561643835613</v>
          </cell>
          <cell r="K232">
            <v>0</v>
          </cell>
          <cell r="L232">
            <v>416473.55445912096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20</v>
          </cell>
          <cell r="Z232">
            <v>0</v>
          </cell>
          <cell r="AA232">
            <v>0</v>
          </cell>
        </row>
        <row r="233">
          <cell r="A233" t="str">
            <v>EF0232</v>
          </cell>
          <cell r="B233" t="str">
            <v>Active</v>
          </cell>
          <cell r="C233" t="str">
            <v>ELFASHER</v>
          </cell>
          <cell r="D233" t="str">
            <v xml:space="preserve">Abdalla SALEH ABAKER  </v>
          </cell>
          <cell r="E233" t="str">
            <v>Watchman</v>
          </cell>
          <cell r="F233" t="str">
            <v>LOG</v>
          </cell>
          <cell r="G233" t="str">
            <v>Office</v>
          </cell>
          <cell r="H233" t="str">
            <v>A11</v>
          </cell>
          <cell r="I233">
            <v>0</v>
          </cell>
          <cell r="J233">
            <v>13.383561643835613</v>
          </cell>
          <cell r="K233">
            <v>0</v>
          </cell>
          <cell r="L233">
            <v>416473.55445912096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Z233">
            <v>0</v>
          </cell>
          <cell r="AA233">
            <v>0</v>
          </cell>
        </row>
        <row r="234">
          <cell r="A234" t="str">
            <v>EF0233</v>
          </cell>
          <cell r="B234" t="str">
            <v>Stopped</v>
          </cell>
          <cell r="C234" t="str">
            <v>ELFASHER</v>
          </cell>
          <cell r="D234" t="str">
            <v xml:space="preserve">Nur Eldeein Kasham  </v>
          </cell>
          <cell r="E234" t="str">
            <v>Purchaser Assistant</v>
          </cell>
          <cell r="F234" t="str">
            <v>LOG</v>
          </cell>
          <cell r="G234" t="str">
            <v>Office</v>
          </cell>
          <cell r="H234" t="str">
            <v>D</v>
          </cell>
          <cell r="I234">
            <v>0</v>
          </cell>
          <cell r="J234">
            <v>0</v>
          </cell>
          <cell r="K234">
            <v>0</v>
          </cell>
          <cell r="L234">
            <v>706535.77600000007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Z234">
            <v>0</v>
          </cell>
          <cell r="AA234">
            <v>0</v>
          </cell>
        </row>
        <row r="235">
          <cell r="A235" t="str">
            <v>EF0234</v>
          </cell>
          <cell r="B235" t="str">
            <v xml:space="preserve">Active </v>
          </cell>
          <cell r="C235" t="str">
            <v>ELFASHER</v>
          </cell>
          <cell r="D235" t="str">
            <v xml:space="preserve">Yousif ABDULLMULA  AHMED  </v>
          </cell>
          <cell r="E235" t="str">
            <v>Watsan Assitant Manager</v>
          </cell>
          <cell r="F235" t="str">
            <v>WS</v>
          </cell>
          <cell r="G235" t="str">
            <v>Field</v>
          </cell>
          <cell r="H235" t="str">
            <v>G11</v>
          </cell>
          <cell r="I235">
            <v>0</v>
          </cell>
          <cell r="J235">
            <v>19.123287671232873</v>
          </cell>
          <cell r="K235">
            <v>0</v>
          </cell>
          <cell r="L235">
            <v>1315219.7365671098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Z235">
            <v>0</v>
          </cell>
          <cell r="AA235">
            <v>0</v>
          </cell>
        </row>
        <row r="236">
          <cell r="A236" t="str">
            <v>EF0235</v>
          </cell>
          <cell r="B236" t="str">
            <v>Stopped</v>
          </cell>
          <cell r="C236" t="str">
            <v>ELFASHER</v>
          </cell>
          <cell r="D236" t="str">
            <v xml:space="preserve">Sakeena ADAM IBRAHIM  </v>
          </cell>
          <cell r="E236" t="str">
            <v>Community Animator</v>
          </cell>
          <cell r="F236" t="str">
            <v>WS</v>
          </cell>
          <cell r="G236" t="str">
            <v>Field</v>
          </cell>
          <cell r="H236" t="str">
            <v>D1</v>
          </cell>
          <cell r="I236">
            <v>0</v>
          </cell>
          <cell r="J236">
            <v>0</v>
          </cell>
          <cell r="K236">
            <v>0</v>
          </cell>
          <cell r="L236">
            <v>721825.98335872008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Z236">
            <v>0</v>
          </cell>
          <cell r="AA236">
            <v>0</v>
          </cell>
        </row>
        <row r="237">
          <cell r="A237" t="str">
            <v>EF0236</v>
          </cell>
          <cell r="B237" t="str">
            <v>Stopped</v>
          </cell>
          <cell r="C237" t="str">
            <v>ELFASHER</v>
          </cell>
          <cell r="D237" t="str">
            <v xml:space="preserve">Abubaker ABDULSHAFI  </v>
          </cell>
          <cell r="E237" t="str">
            <v>Community Approach Supervisor</v>
          </cell>
          <cell r="F237" t="str">
            <v>WS</v>
          </cell>
          <cell r="G237" t="str">
            <v>Field</v>
          </cell>
          <cell r="H237" t="str">
            <v>E1</v>
          </cell>
          <cell r="I237">
            <v>0</v>
          </cell>
          <cell r="J237">
            <v>0</v>
          </cell>
          <cell r="K237">
            <v>0</v>
          </cell>
          <cell r="L237">
            <v>867281.15554767998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Z237">
            <v>0</v>
          </cell>
          <cell r="AA237">
            <v>0</v>
          </cell>
        </row>
        <row r="238">
          <cell r="A238" t="str">
            <v>EF0237</v>
          </cell>
          <cell r="B238" t="str">
            <v>Stopped</v>
          </cell>
          <cell r="C238" t="str">
            <v>ELFASHER</v>
          </cell>
          <cell r="D238" t="str">
            <v xml:space="preserve">Murshid OSMAN MOHAMED  </v>
          </cell>
          <cell r="E238" t="str">
            <v>Community Animator</v>
          </cell>
          <cell r="F238" t="str">
            <v>WS</v>
          </cell>
          <cell r="G238" t="str">
            <v>Field</v>
          </cell>
          <cell r="H238" t="str">
            <v>D1</v>
          </cell>
          <cell r="I238">
            <v>0</v>
          </cell>
          <cell r="J238">
            <v>0</v>
          </cell>
          <cell r="K238">
            <v>0</v>
          </cell>
          <cell r="L238">
            <v>721825.98335872008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Z238">
            <v>0</v>
          </cell>
          <cell r="AA238">
            <v>0</v>
          </cell>
        </row>
        <row r="239">
          <cell r="A239" t="str">
            <v>EF0238</v>
          </cell>
          <cell r="B239" t="str">
            <v>Stopped</v>
          </cell>
          <cell r="C239" t="str">
            <v>ELFASHER</v>
          </cell>
          <cell r="D239" t="str">
            <v xml:space="preserve">Ahmed ISMAIL ABDULRHMAN  </v>
          </cell>
          <cell r="E239" t="str">
            <v>Community Animator</v>
          </cell>
          <cell r="F239" t="str">
            <v>WS</v>
          </cell>
          <cell r="G239" t="str">
            <v>Field</v>
          </cell>
          <cell r="H239" t="str">
            <v>D1</v>
          </cell>
          <cell r="I239">
            <v>0</v>
          </cell>
          <cell r="J239">
            <v>0</v>
          </cell>
          <cell r="K239">
            <v>0</v>
          </cell>
          <cell r="L239">
            <v>721825.98335872008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Z239">
            <v>0</v>
          </cell>
          <cell r="AA239">
            <v>0</v>
          </cell>
        </row>
        <row r="240">
          <cell r="A240" t="str">
            <v>EF0239</v>
          </cell>
          <cell r="B240" t="str">
            <v xml:space="preserve">Active </v>
          </cell>
          <cell r="C240" t="str">
            <v>ELFASHER</v>
          </cell>
          <cell r="D240" t="str">
            <v xml:space="preserve">Elys ADAM AHMED  </v>
          </cell>
          <cell r="E240" t="str">
            <v>Watchman</v>
          </cell>
          <cell r="F240" t="str">
            <v>LOG</v>
          </cell>
          <cell r="G240" t="str">
            <v>Field</v>
          </cell>
          <cell r="H240" t="str">
            <v>A11</v>
          </cell>
          <cell r="I240">
            <v>0</v>
          </cell>
          <cell r="J240">
            <v>36.506849315068493</v>
          </cell>
          <cell r="K240">
            <v>0</v>
          </cell>
          <cell r="L240">
            <v>416473.55445912096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Z240">
            <v>0</v>
          </cell>
          <cell r="AA240">
            <v>0</v>
          </cell>
        </row>
        <row r="241">
          <cell r="A241" t="str">
            <v>EF0240</v>
          </cell>
          <cell r="B241" t="str">
            <v xml:space="preserve">Active </v>
          </cell>
          <cell r="C241" t="str">
            <v>ELFASHER</v>
          </cell>
          <cell r="D241" t="str">
            <v xml:space="preserve">Mohamed ABAKER Ahmed </v>
          </cell>
          <cell r="E241" t="str">
            <v>Watchman</v>
          </cell>
          <cell r="F241" t="str">
            <v>LOG</v>
          </cell>
          <cell r="G241" t="str">
            <v>Field</v>
          </cell>
          <cell r="H241" t="str">
            <v>A11</v>
          </cell>
          <cell r="I241">
            <v>0</v>
          </cell>
          <cell r="J241">
            <v>36.506849315068493</v>
          </cell>
          <cell r="K241">
            <v>0</v>
          </cell>
          <cell r="L241">
            <v>416473.55445912096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Z241">
            <v>0</v>
          </cell>
          <cell r="AA241">
            <v>0</v>
          </cell>
        </row>
        <row r="242">
          <cell r="A242" t="str">
            <v>EF0241</v>
          </cell>
          <cell r="B242" t="str">
            <v>Active</v>
          </cell>
          <cell r="C242" t="str">
            <v>ELFASHER</v>
          </cell>
          <cell r="D242" t="str">
            <v xml:space="preserve">Eldouma EISSA Abdelmountaleb </v>
          </cell>
          <cell r="E242" t="str">
            <v>Watchman</v>
          </cell>
          <cell r="F242" t="str">
            <v>LOG</v>
          </cell>
          <cell r="G242" t="str">
            <v>Field</v>
          </cell>
          <cell r="H242" t="str">
            <v>A11</v>
          </cell>
          <cell r="I242">
            <v>0</v>
          </cell>
          <cell r="J242">
            <v>13.506849315068493</v>
          </cell>
          <cell r="K242">
            <v>0</v>
          </cell>
          <cell r="L242">
            <v>416473.55445912096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Z242">
            <v>0</v>
          </cell>
          <cell r="AA242">
            <v>0</v>
          </cell>
        </row>
        <row r="243">
          <cell r="A243" t="str">
            <v>EF0242</v>
          </cell>
          <cell r="B243" t="str">
            <v>Stopped</v>
          </cell>
          <cell r="C243" t="str">
            <v>ELFASHER</v>
          </cell>
          <cell r="D243" t="str">
            <v xml:space="preserve">Mohmed ABAKER MOHAMED  </v>
          </cell>
          <cell r="E243" t="str">
            <v xml:space="preserve">Food Distributor </v>
          </cell>
          <cell r="F243" t="str">
            <v>FA</v>
          </cell>
          <cell r="G243" t="str">
            <v>Field</v>
          </cell>
          <cell r="H243" t="str">
            <v>B1</v>
          </cell>
          <cell r="I243">
            <v>0</v>
          </cell>
          <cell r="J243">
            <v>0</v>
          </cell>
          <cell r="K243">
            <v>0</v>
          </cell>
          <cell r="L243">
            <v>480056.92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Z243">
            <v>0</v>
          </cell>
          <cell r="AA243">
            <v>0</v>
          </cell>
        </row>
        <row r="244">
          <cell r="A244" t="str">
            <v>EF0243</v>
          </cell>
          <cell r="B244" t="str">
            <v>Stopped</v>
          </cell>
          <cell r="C244" t="str">
            <v>ELFASHER</v>
          </cell>
          <cell r="D244" t="str">
            <v xml:space="preserve">Fatima ZAKARIA HASSAN </v>
          </cell>
          <cell r="E244" t="str">
            <v>Cook</v>
          </cell>
          <cell r="F244" t="str">
            <v>LOG</v>
          </cell>
          <cell r="G244" t="str">
            <v>Field</v>
          </cell>
          <cell r="H244" t="str">
            <v>A1</v>
          </cell>
          <cell r="I244">
            <v>0</v>
          </cell>
          <cell r="J244">
            <v>0</v>
          </cell>
          <cell r="K244">
            <v>0</v>
          </cell>
          <cell r="L244">
            <v>405204.07460792002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Z244">
            <v>0</v>
          </cell>
          <cell r="AA244">
            <v>0</v>
          </cell>
        </row>
        <row r="245">
          <cell r="A245" t="str">
            <v>EF0244</v>
          </cell>
          <cell r="B245" t="str">
            <v>Stopped</v>
          </cell>
          <cell r="C245" t="str">
            <v>ELFASHER</v>
          </cell>
          <cell r="D245" t="str">
            <v xml:space="preserve">Asha IBRAHIM MOHAMED  </v>
          </cell>
          <cell r="E245" t="str">
            <v>Cleaner</v>
          </cell>
          <cell r="F245" t="str">
            <v>LOG</v>
          </cell>
          <cell r="G245" t="str">
            <v>Field</v>
          </cell>
          <cell r="H245" t="str">
            <v>A1</v>
          </cell>
          <cell r="I245">
            <v>0</v>
          </cell>
          <cell r="J245">
            <v>0</v>
          </cell>
          <cell r="K245">
            <v>0</v>
          </cell>
          <cell r="L245">
            <v>405204.07460792002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Z245">
            <v>0</v>
          </cell>
          <cell r="AA245">
            <v>0</v>
          </cell>
        </row>
        <row r="246">
          <cell r="A246" t="str">
            <v>EF0245</v>
          </cell>
          <cell r="B246" t="str">
            <v>Stopped</v>
          </cell>
          <cell r="C246" t="str">
            <v>ELFASHER</v>
          </cell>
          <cell r="D246" t="str">
            <v xml:space="preserve">Ali ABGOUP ABDEL </v>
          </cell>
          <cell r="E246" t="str">
            <v>Watchman</v>
          </cell>
          <cell r="F246" t="str">
            <v>LOG</v>
          </cell>
          <cell r="G246" t="str">
            <v>Field</v>
          </cell>
          <cell r="H246" t="str">
            <v>A1</v>
          </cell>
          <cell r="I246">
            <v>0</v>
          </cell>
          <cell r="J246">
            <v>0</v>
          </cell>
          <cell r="K246">
            <v>0</v>
          </cell>
          <cell r="L246">
            <v>405204.07460792002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Z246">
            <v>0</v>
          </cell>
          <cell r="AA246">
            <v>0</v>
          </cell>
        </row>
        <row r="247">
          <cell r="A247" t="str">
            <v>EF0246</v>
          </cell>
          <cell r="B247" t="str">
            <v>Stopped</v>
          </cell>
          <cell r="C247" t="str">
            <v>ELFASHER</v>
          </cell>
          <cell r="D247" t="str">
            <v xml:space="preserve">Abud ALTOM ALI  </v>
          </cell>
          <cell r="E247" t="str">
            <v>Watchman</v>
          </cell>
          <cell r="F247" t="str">
            <v>LOG</v>
          </cell>
          <cell r="G247" t="str">
            <v>Field</v>
          </cell>
          <cell r="H247" t="str">
            <v>A1</v>
          </cell>
          <cell r="I247">
            <v>0</v>
          </cell>
          <cell r="J247">
            <v>0</v>
          </cell>
          <cell r="K247">
            <v>0</v>
          </cell>
          <cell r="L247">
            <v>405204.07460792002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Z247">
            <v>0</v>
          </cell>
          <cell r="AA247">
            <v>0</v>
          </cell>
        </row>
        <row r="248">
          <cell r="A248" t="str">
            <v>EF0247</v>
          </cell>
          <cell r="B248" t="str">
            <v>Stopped</v>
          </cell>
          <cell r="C248" t="str">
            <v>ELFASHER</v>
          </cell>
          <cell r="D248" t="str">
            <v xml:space="preserve">Mohamed OSMAN ADAM  </v>
          </cell>
          <cell r="E248" t="str">
            <v>Watchman</v>
          </cell>
          <cell r="F248" t="str">
            <v>LOG</v>
          </cell>
          <cell r="G248" t="str">
            <v>Field</v>
          </cell>
          <cell r="H248" t="str">
            <v>A1</v>
          </cell>
          <cell r="I248">
            <v>0</v>
          </cell>
          <cell r="J248">
            <v>0</v>
          </cell>
          <cell r="K248">
            <v>0</v>
          </cell>
          <cell r="L248">
            <v>405204.07460792002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Z248">
            <v>0</v>
          </cell>
          <cell r="AA248">
            <v>0</v>
          </cell>
        </row>
        <row r="249">
          <cell r="A249" t="str">
            <v>EF0248</v>
          </cell>
          <cell r="B249" t="str">
            <v>Stopped</v>
          </cell>
          <cell r="C249" t="str">
            <v>ELFASHER</v>
          </cell>
          <cell r="D249" t="str">
            <v xml:space="preserve">Abdalla ABDULJABER MOHAMED  </v>
          </cell>
          <cell r="E249" t="str">
            <v>Mechanic</v>
          </cell>
          <cell r="F249" t="str">
            <v>WS</v>
          </cell>
          <cell r="G249" t="str">
            <v>Field</v>
          </cell>
          <cell r="H249" t="str">
            <v>D</v>
          </cell>
          <cell r="I249">
            <v>0</v>
          </cell>
          <cell r="J249">
            <v>0</v>
          </cell>
          <cell r="K249">
            <v>0</v>
          </cell>
          <cell r="L249">
            <v>706535.77600000007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Z249">
            <v>0</v>
          </cell>
          <cell r="AA249">
            <v>0</v>
          </cell>
        </row>
        <row r="250">
          <cell r="A250" t="str">
            <v>EF0249</v>
          </cell>
          <cell r="B250" t="str">
            <v>Stopped</v>
          </cell>
          <cell r="C250" t="str">
            <v>ELFASHER</v>
          </cell>
          <cell r="D250" t="str">
            <v xml:space="preserve">Mubark  ABDULTIF ALSANOSY  </v>
          </cell>
          <cell r="E250" t="str">
            <v xml:space="preserve">Driller Technican </v>
          </cell>
          <cell r="F250" t="str">
            <v>WS</v>
          </cell>
          <cell r="G250" t="str">
            <v>Field</v>
          </cell>
          <cell r="H250" t="str">
            <v>D</v>
          </cell>
          <cell r="I250">
            <v>0</v>
          </cell>
          <cell r="J250">
            <v>0</v>
          </cell>
          <cell r="K250">
            <v>0</v>
          </cell>
          <cell r="L250">
            <v>706535.77600000007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Z250">
            <v>0</v>
          </cell>
          <cell r="AA250">
            <v>0</v>
          </cell>
        </row>
        <row r="251">
          <cell r="A251" t="str">
            <v>EF0250</v>
          </cell>
          <cell r="B251" t="str">
            <v>Stopped</v>
          </cell>
          <cell r="C251" t="str">
            <v>ELFASHER</v>
          </cell>
          <cell r="D251" t="str">
            <v xml:space="preserve">Mohamed ABEID ADAM  </v>
          </cell>
          <cell r="E251" t="str">
            <v>Drilling Supervisor</v>
          </cell>
          <cell r="F251" t="str">
            <v>WS</v>
          </cell>
          <cell r="G251" t="str">
            <v>Field</v>
          </cell>
          <cell r="H251" t="str">
            <v>E</v>
          </cell>
          <cell r="I251">
            <v>0</v>
          </cell>
          <cell r="J251">
            <v>0</v>
          </cell>
          <cell r="K251">
            <v>0</v>
          </cell>
          <cell r="L251">
            <v>848286.0736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Z251">
            <v>0</v>
          </cell>
          <cell r="AA251">
            <v>0</v>
          </cell>
        </row>
        <row r="252">
          <cell r="A252" t="str">
            <v>EF0251</v>
          </cell>
          <cell r="B252" t="str">
            <v>Stopped</v>
          </cell>
          <cell r="C252" t="str">
            <v>ELFASHER</v>
          </cell>
          <cell r="D252" t="str">
            <v xml:space="preserve">Osam  MOHMED MANSOUR  </v>
          </cell>
          <cell r="E252" t="str">
            <v xml:space="preserve">TECH Supervisor </v>
          </cell>
          <cell r="F252" t="str">
            <v>WS</v>
          </cell>
          <cell r="G252" t="str">
            <v>Field</v>
          </cell>
          <cell r="H252" t="str">
            <v>E</v>
          </cell>
          <cell r="I252">
            <v>0</v>
          </cell>
          <cell r="J252">
            <v>0</v>
          </cell>
          <cell r="K252">
            <v>0</v>
          </cell>
          <cell r="L252">
            <v>848286.0736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Z252">
            <v>0</v>
          </cell>
          <cell r="AA252">
            <v>0</v>
          </cell>
        </row>
        <row r="253">
          <cell r="A253" t="str">
            <v>EF0252</v>
          </cell>
          <cell r="B253" t="str">
            <v>Stopped</v>
          </cell>
          <cell r="C253" t="str">
            <v>ELFASHER</v>
          </cell>
          <cell r="D253" t="str">
            <v xml:space="preserve">Bababker ABDALLA ADAM  </v>
          </cell>
          <cell r="E253" t="str">
            <v xml:space="preserve">Driller Technican </v>
          </cell>
          <cell r="F253" t="str">
            <v>WS</v>
          </cell>
          <cell r="G253" t="str">
            <v>Field</v>
          </cell>
          <cell r="H253" t="str">
            <v>D</v>
          </cell>
          <cell r="I253">
            <v>0</v>
          </cell>
          <cell r="J253">
            <v>0</v>
          </cell>
          <cell r="K253">
            <v>0</v>
          </cell>
          <cell r="L253">
            <v>706535.77600000007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Z253">
            <v>0</v>
          </cell>
          <cell r="AA253">
            <v>0</v>
          </cell>
        </row>
        <row r="254">
          <cell r="A254" t="str">
            <v>EF0253</v>
          </cell>
          <cell r="B254" t="str">
            <v>Stopped</v>
          </cell>
          <cell r="C254" t="str">
            <v>ELFASHER</v>
          </cell>
          <cell r="D254" t="str">
            <v xml:space="preserve">Bashair Omer R ALI  </v>
          </cell>
          <cell r="E254" t="str">
            <v xml:space="preserve">Master Driller </v>
          </cell>
          <cell r="F254" t="str">
            <v>WS</v>
          </cell>
          <cell r="G254" t="str">
            <v>Field</v>
          </cell>
          <cell r="H254" t="str">
            <v>E</v>
          </cell>
          <cell r="I254">
            <v>0</v>
          </cell>
          <cell r="J254">
            <v>0</v>
          </cell>
          <cell r="K254">
            <v>0</v>
          </cell>
          <cell r="L254">
            <v>848286.0736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Z254">
            <v>0</v>
          </cell>
          <cell r="AA254">
            <v>0</v>
          </cell>
        </row>
        <row r="255">
          <cell r="A255" t="str">
            <v>EF0254</v>
          </cell>
          <cell r="B255" t="str">
            <v>Stopped</v>
          </cell>
          <cell r="C255" t="str">
            <v>ELFASHER</v>
          </cell>
          <cell r="D255" t="str">
            <v xml:space="preserve">Al bnan ALI TAG ALASFIA  </v>
          </cell>
          <cell r="E255" t="str">
            <v xml:space="preserve">Social Approach </v>
          </cell>
          <cell r="F255" t="str">
            <v>WS</v>
          </cell>
          <cell r="G255" t="str">
            <v>Field</v>
          </cell>
          <cell r="H255" t="str">
            <v>E</v>
          </cell>
          <cell r="I255">
            <v>0</v>
          </cell>
          <cell r="J255">
            <v>0</v>
          </cell>
          <cell r="K255">
            <v>0</v>
          </cell>
          <cell r="L255">
            <v>848286.0736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Z255">
            <v>0</v>
          </cell>
          <cell r="AA255">
            <v>0</v>
          </cell>
        </row>
        <row r="256">
          <cell r="A256" t="str">
            <v>EF0255</v>
          </cell>
          <cell r="B256" t="str">
            <v>Stopped</v>
          </cell>
          <cell r="C256" t="str">
            <v>ELFASHER</v>
          </cell>
          <cell r="D256" t="str">
            <v xml:space="preserve">Khadija ADAM MOHAMED  </v>
          </cell>
          <cell r="E256" t="str">
            <v xml:space="preserve">Cleaner </v>
          </cell>
          <cell r="F256" t="str">
            <v>ADMIN</v>
          </cell>
          <cell r="G256" t="str">
            <v>Guest house</v>
          </cell>
          <cell r="H256" t="str">
            <v>A</v>
          </cell>
          <cell r="I256">
            <v>0</v>
          </cell>
          <cell r="J256">
            <v>0</v>
          </cell>
          <cell r="K256">
            <v>0</v>
          </cell>
          <cell r="L256">
            <v>396786.07494000002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Z256">
            <v>0</v>
          </cell>
          <cell r="AA256">
            <v>0</v>
          </cell>
        </row>
        <row r="257">
          <cell r="A257" t="str">
            <v>EF0256</v>
          </cell>
          <cell r="B257" t="str">
            <v>Active</v>
          </cell>
          <cell r="C257" t="str">
            <v>ELFASHER</v>
          </cell>
          <cell r="D257" t="str">
            <v xml:space="preserve">Bahja ABDALLA BASHEIR  </v>
          </cell>
          <cell r="E257" t="str">
            <v xml:space="preserve">Cleaner </v>
          </cell>
          <cell r="F257" t="str">
            <v>ADMIN</v>
          </cell>
          <cell r="G257" t="str">
            <v>Office</v>
          </cell>
          <cell r="H257" t="str">
            <v>A</v>
          </cell>
          <cell r="I257">
            <v>0</v>
          </cell>
          <cell r="J257">
            <v>4.1780821917808204</v>
          </cell>
          <cell r="K257">
            <v>0</v>
          </cell>
          <cell r="L257">
            <v>396786.07494000002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Z257">
            <v>0</v>
          </cell>
          <cell r="AA257">
            <v>0</v>
          </cell>
        </row>
        <row r="258">
          <cell r="A258" t="str">
            <v>EF0257</v>
          </cell>
          <cell r="B258" t="str">
            <v>Stopped</v>
          </cell>
          <cell r="C258" t="str">
            <v>ELFASHER</v>
          </cell>
          <cell r="D258" t="str">
            <v xml:space="preserve">Bilal ELNOUR ELHAJ  </v>
          </cell>
          <cell r="E258" t="str">
            <v>Watchman</v>
          </cell>
          <cell r="F258" t="str">
            <v>LOG</v>
          </cell>
          <cell r="G258" t="str">
            <v>Guest House</v>
          </cell>
          <cell r="H258" t="str">
            <v>A</v>
          </cell>
          <cell r="I258">
            <v>0</v>
          </cell>
          <cell r="J258">
            <v>0</v>
          </cell>
          <cell r="K258">
            <v>0</v>
          </cell>
          <cell r="L258">
            <v>396786.07494000002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Z258">
            <v>0</v>
          </cell>
          <cell r="AA258">
            <v>0</v>
          </cell>
        </row>
        <row r="259">
          <cell r="A259" t="str">
            <v>EF0258</v>
          </cell>
          <cell r="B259" t="str">
            <v>Stopped</v>
          </cell>
          <cell r="C259" t="str">
            <v>ELFASHER</v>
          </cell>
          <cell r="D259" t="str">
            <v xml:space="preserve">Yanis BESHIR MAHMOUD </v>
          </cell>
          <cell r="E259" t="str">
            <v>Local Food Aid Monitor</v>
          </cell>
          <cell r="F259" t="str">
            <v>FA</v>
          </cell>
          <cell r="G259" t="str">
            <v>Field</v>
          </cell>
          <cell r="H259" t="str">
            <v>B</v>
          </cell>
          <cell r="I259">
            <v>0</v>
          </cell>
          <cell r="J259">
            <v>0</v>
          </cell>
          <cell r="K259">
            <v>0</v>
          </cell>
          <cell r="L259">
            <v>470286.45574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Z259">
            <v>0</v>
          </cell>
          <cell r="AA259">
            <v>0</v>
          </cell>
        </row>
        <row r="260">
          <cell r="A260" t="str">
            <v>EF0259</v>
          </cell>
          <cell r="B260" t="str">
            <v>Stopped</v>
          </cell>
          <cell r="C260" t="str">
            <v>ELFASHER</v>
          </cell>
          <cell r="D260" t="str">
            <v xml:space="preserve">Al Nur ABDELRAHMAN SHERIF </v>
          </cell>
          <cell r="E260" t="str">
            <v>Local Food Aid Monitor</v>
          </cell>
          <cell r="F260" t="str">
            <v>FA</v>
          </cell>
          <cell r="G260" t="str">
            <v>Field</v>
          </cell>
          <cell r="H260" t="str">
            <v>B</v>
          </cell>
          <cell r="I260">
            <v>0</v>
          </cell>
          <cell r="J260">
            <v>0</v>
          </cell>
          <cell r="K260">
            <v>0</v>
          </cell>
          <cell r="L260">
            <v>470286.45574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Z260">
            <v>0</v>
          </cell>
          <cell r="AA260">
            <v>0</v>
          </cell>
        </row>
        <row r="261">
          <cell r="A261" t="str">
            <v>EF0260</v>
          </cell>
          <cell r="B261" t="str">
            <v>Stopped</v>
          </cell>
          <cell r="C261" t="str">
            <v>ELFASHER</v>
          </cell>
          <cell r="D261" t="str">
            <v xml:space="preserve">Abdelaziz MOHAMED AHMED </v>
          </cell>
          <cell r="E261" t="str">
            <v>Local Food Aid Monitor</v>
          </cell>
          <cell r="F261" t="str">
            <v>FA</v>
          </cell>
          <cell r="G261" t="str">
            <v>Field</v>
          </cell>
          <cell r="H261" t="str">
            <v>B</v>
          </cell>
          <cell r="I261">
            <v>0</v>
          </cell>
          <cell r="J261">
            <v>0</v>
          </cell>
          <cell r="K261">
            <v>0</v>
          </cell>
          <cell r="L261">
            <v>470286.45574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Z261">
            <v>0</v>
          </cell>
          <cell r="AA261">
            <v>0</v>
          </cell>
        </row>
        <row r="262">
          <cell r="A262" t="str">
            <v>EF0261</v>
          </cell>
          <cell r="B262" t="str">
            <v>Active</v>
          </cell>
          <cell r="C262" t="str">
            <v>ELFASHER</v>
          </cell>
          <cell r="D262" t="str">
            <v xml:space="preserve">Abdelkader YagouP </v>
          </cell>
          <cell r="E262" t="str">
            <v>Local Food Aid Monitor</v>
          </cell>
          <cell r="F262" t="str">
            <v>FA</v>
          </cell>
          <cell r="G262" t="str">
            <v>Field</v>
          </cell>
          <cell r="H262" t="str">
            <v>B11</v>
          </cell>
          <cell r="I262">
            <v>0</v>
          </cell>
          <cell r="J262">
            <v>25.397260273972599</v>
          </cell>
          <cell r="K262">
            <v>0</v>
          </cell>
          <cell r="L262">
            <v>493647.86945129267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Z262">
            <v>0</v>
          </cell>
          <cell r="AA262">
            <v>0</v>
          </cell>
        </row>
        <row r="263">
          <cell r="A263" t="str">
            <v>EF0262</v>
          </cell>
          <cell r="B263" t="str">
            <v>Stopped</v>
          </cell>
          <cell r="C263" t="str">
            <v>ELFASHER</v>
          </cell>
          <cell r="D263" t="str">
            <v xml:space="preserve">Faisal IBRAHIM ABDULAZIZ </v>
          </cell>
          <cell r="E263" t="str">
            <v>Watsan Tecnician</v>
          </cell>
          <cell r="F263" t="str">
            <v>WS</v>
          </cell>
          <cell r="G263" t="str">
            <v>Field</v>
          </cell>
          <cell r="H263" t="str">
            <v>C</v>
          </cell>
          <cell r="I263">
            <v>0</v>
          </cell>
          <cell r="J263">
            <v>0</v>
          </cell>
          <cell r="K263">
            <v>0</v>
          </cell>
          <cell r="L263">
            <v>580536.02859999996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Z263">
            <v>0</v>
          </cell>
          <cell r="AA263">
            <v>0</v>
          </cell>
        </row>
        <row r="264">
          <cell r="A264" t="str">
            <v>EF0263</v>
          </cell>
          <cell r="B264" t="str">
            <v>Active</v>
          </cell>
          <cell r="C264" t="str">
            <v>ELFASHER</v>
          </cell>
          <cell r="D264" t="str">
            <v xml:space="preserve">Faisal MOHAMED EISSA </v>
          </cell>
          <cell r="E264" t="str">
            <v>Food security survey</v>
          </cell>
          <cell r="F264" t="str">
            <v>FS</v>
          </cell>
          <cell r="G264" t="str">
            <v>Field</v>
          </cell>
          <cell r="H264" t="str">
            <v>C11</v>
          </cell>
          <cell r="I264">
            <v>0</v>
          </cell>
          <cell r="J264">
            <v>21.397260273972599</v>
          </cell>
          <cell r="K264">
            <v>0</v>
          </cell>
          <cell r="L264">
            <v>609410.55717187456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Z264">
            <v>0</v>
          </cell>
          <cell r="AA264">
            <v>0</v>
          </cell>
        </row>
        <row r="265">
          <cell r="A265" t="str">
            <v>EF0264</v>
          </cell>
          <cell r="B265" t="str">
            <v>Stopped</v>
          </cell>
          <cell r="C265" t="str">
            <v>ELFASHER</v>
          </cell>
          <cell r="D265" t="str">
            <v xml:space="preserve">KhaterAdam Jally </v>
          </cell>
          <cell r="E265" t="str">
            <v>Local Food Aid Monitor</v>
          </cell>
          <cell r="F265" t="str">
            <v>FA</v>
          </cell>
          <cell r="G265" t="str">
            <v>Field</v>
          </cell>
          <cell r="H265" t="str">
            <v>B</v>
          </cell>
          <cell r="I265">
            <v>0</v>
          </cell>
          <cell r="J265">
            <v>0</v>
          </cell>
          <cell r="K265">
            <v>0</v>
          </cell>
          <cell r="L265">
            <v>470286.45574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Z265">
            <v>0</v>
          </cell>
          <cell r="AA265">
            <v>0</v>
          </cell>
        </row>
        <row r="266">
          <cell r="A266" t="str">
            <v>EF0265</v>
          </cell>
          <cell r="B266" t="str">
            <v>Stopped</v>
          </cell>
          <cell r="C266" t="str">
            <v>ELFASHER</v>
          </cell>
          <cell r="D266" t="str">
            <v xml:space="preserve">Abdelgassim Mahmoud Abdallah </v>
          </cell>
          <cell r="E266" t="str">
            <v>Watchman</v>
          </cell>
          <cell r="F266" t="str">
            <v>LOG</v>
          </cell>
          <cell r="G266" t="str">
            <v>Field</v>
          </cell>
          <cell r="H266" t="str">
            <v>A</v>
          </cell>
          <cell r="I266">
            <v>0</v>
          </cell>
          <cell r="J266">
            <v>0</v>
          </cell>
          <cell r="K266">
            <v>0</v>
          </cell>
          <cell r="L266">
            <v>396786.07494000002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Z266">
            <v>0</v>
          </cell>
          <cell r="AA266">
            <v>0</v>
          </cell>
        </row>
        <row r="267">
          <cell r="A267" t="str">
            <v>EF0266</v>
          </cell>
          <cell r="B267" t="str">
            <v>Stopped</v>
          </cell>
          <cell r="C267" t="str">
            <v>ELFASHER</v>
          </cell>
          <cell r="D267" t="str">
            <v xml:space="preserve">Yousif Adam Zakaria </v>
          </cell>
          <cell r="E267" t="str">
            <v>Driver</v>
          </cell>
          <cell r="F267" t="str">
            <v>LOG</v>
          </cell>
          <cell r="G267" t="str">
            <v>Office</v>
          </cell>
          <cell r="H267" t="str">
            <v>C</v>
          </cell>
          <cell r="I267">
            <v>0</v>
          </cell>
          <cell r="J267">
            <v>0</v>
          </cell>
          <cell r="K267">
            <v>0</v>
          </cell>
          <cell r="L267">
            <v>580536.02859999996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Z267">
            <v>0</v>
          </cell>
          <cell r="AA267">
            <v>0</v>
          </cell>
        </row>
        <row r="268">
          <cell r="A268" t="str">
            <v>EF0267</v>
          </cell>
          <cell r="B268" t="str">
            <v>Active</v>
          </cell>
          <cell r="C268" t="str">
            <v>ELFASHER</v>
          </cell>
          <cell r="D268" t="str">
            <v xml:space="preserve">Modather Mohamed Abdalla </v>
          </cell>
          <cell r="E268" t="str">
            <v>Mechanic Assistan</v>
          </cell>
          <cell r="F268" t="str">
            <v>LOG</v>
          </cell>
          <cell r="G268" t="str">
            <v>Office</v>
          </cell>
          <cell r="H268" t="str">
            <v>C1</v>
          </cell>
          <cell r="I268">
            <v>0</v>
          </cell>
          <cell r="J268">
            <v>5.2876712328767113</v>
          </cell>
          <cell r="K268">
            <v>0</v>
          </cell>
          <cell r="L268">
            <v>592335.26867873606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Z268">
            <v>0</v>
          </cell>
          <cell r="AA268">
            <v>0</v>
          </cell>
        </row>
        <row r="269">
          <cell r="A269" t="str">
            <v>EF0268</v>
          </cell>
          <cell r="B269" t="str">
            <v>Stopped</v>
          </cell>
          <cell r="C269" t="str">
            <v>ELFASHER</v>
          </cell>
          <cell r="D269" t="str">
            <v xml:space="preserve">Adam Abdulkarim Abdulshafi </v>
          </cell>
          <cell r="E269" t="str">
            <v>Watchman</v>
          </cell>
          <cell r="F269" t="str">
            <v>NUT</v>
          </cell>
          <cell r="G269" t="str">
            <v>SFC</v>
          </cell>
          <cell r="H269" t="str">
            <v>A</v>
          </cell>
          <cell r="I269">
            <v>0</v>
          </cell>
          <cell r="J269">
            <v>0</v>
          </cell>
          <cell r="K269">
            <v>0</v>
          </cell>
          <cell r="L269">
            <v>396786.07494000002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Z269">
            <v>0</v>
          </cell>
          <cell r="AA269">
            <v>0</v>
          </cell>
        </row>
        <row r="270">
          <cell r="A270" t="str">
            <v>EF0269</v>
          </cell>
          <cell r="B270" t="str">
            <v>Stopped</v>
          </cell>
          <cell r="C270" t="str">
            <v>ELFASHER</v>
          </cell>
          <cell r="D270" t="str">
            <v xml:space="preserve">Adam Mohamed Yahya </v>
          </cell>
          <cell r="E270" t="str">
            <v>Watchman</v>
          </cell>
          <cell r="F270" t="str">
            <v>NUT</v>
          </cell>
          <cell r="G270" t="str">
            <v>SFC</v>
          </cell>
          <cell r="H270" t="str">
            <v>A</v>
          </cell>
          <cell r="I270">
            <v>0</v>
          </cell>
          <cell r="J270">
            <v>0</v>
          </cell>
          <cell r="K270">
            <v>0</v>
          </cell>
          <cell r="L270">
            <v>396786.07494000002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Z270">
            <v>0</v>
          </cell>
          <cell r="AA270">
            <v>0</v>
          </cell>
        </row>
        <row r="271">
          <cell r="A271" t="str">
            <v>EF0270</v>
          </cell>
          <cell r="B271" t="str">
            <v>Active</v>
          </cell>
          <cell r="C271" t="str">
            <v>ELFASHER</v>
          </cell>
          <cell r="D271" t="str">
            <v xml:space="preserve">Ahmed Suleiman Ahmed </v>
          </cell>
          <cell r="E271" t="str">
            <v>Watchman</v>
          </cell>
          <cell r="F271" t="str">
            <v>LOG</v>
          </cell>
          <cell r="G271" t="str">
            <v>Guest House</v>
          </cell>
          <cell r="H271" t="str">
            <v>A11</v>
          </cell>
          <cell r="I271">
            <v>0</v>
          </cell>
          <cell r="J271">
            <v>14.06849315068493</v>
          </cell>
          <cell r="K271">
            <v>0</v>
          </cell>
          <cell r="L271">
            <v>416473.55445912096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Z271">
            <v>0</v>
          </cell>
          <cell r="AA271">
            <v>0</v>
          </cell>
        </row>
        <row r="272">
          <cell r="A272" t="str">
            <v>EF0271</v>
          </cell>
          <cell r="B272" t="str">
            <v>Active</v>
          </cell>
          <cell r="C272" t="str">
            <v>ELFASHER</v>
          </cell>
          <cell r="D272" t="str">
            <v xml:space="preserve">Babiker Ibrahim Mohamed </v>
          </cell>
          <cell r="E272" t="str">
            <v>Watchman</v>
          </cell>
          <cell r="F272" t="str">
            <v>LOG</v>
          </cell>
          <cell r="G272" t="str">
            <v>Guest House</v>
          </cell>
          <cell r="H272" t="str">
            <v>A11</v>
          </cell>
          <cell r="I272">
            <v>0</v>
          </cell>
          <cell r="J272">
            <v>30.342465753424655</v>
          </cell>
          <cell r="K272">
            <v>0</v>
          </cell>
          <cell r="L272">
            <v>416473.55445912096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Z272">
            <v>0</v>
          </cell>
          <cell r="AA272">
            <v>0</v>
          </cell>
        </row>
        <row r="273">
          <cell r="A273" t="str">
            <v>EF0272</v>
          </cell>
          <cell r="B273" t="str">
            <v>Active</v>
          </cell>
          <cell r="C273" t="str">
            <v>ELFASHER</v>
          </cell>
          <cell r="D273" t="str">
            <v xml:space="preserve">Mohamed Ahmed Dawalbeit </v>
          </cell>
          <cell r="E273" t="str">
            <v>Watchman</v>
          </cell>
          <cell r="F273" t="str">
            <v>LOG</v>
          </cell>
          <cell r="G273" t="str">
            <v>Office</v>
          </cell>
          <cell r="H273" t="str">
            <v>A11</v>
          </cell>
          <cell r="I273">
            <v>0</v>
          </cell>
          <cell r="J273">
            <v>30.342465753424655</v>
          </cell>
          <cell r="K273">
            <v>0</v>
          </cell>
          <cell r="L273">
            <v>416473.55445912096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Z273">
            <v>0</v>
          </cell>
          <cell r="AA273">
            <v>0</v>
          </cell>
        </row>
        <row r="274">
          <cell r="A274" t="str">
            <v>EF0273</v>
          </cell>
          <cell r="B274" t="str">
            <v>Stopped</v>
          </cell>
          <cell r="C274" t="str">
            <v>ELFASHER</v>
          </cell>
          <cell r="D274" t="str">
            <v xml:space="preserve">Alameldeen Ahmed Yousif Adam </v>
          </cell>
          <cell r="E274" t="str">
            <v>Geophisical operator</v>
          </cell>
          <cell r="F274" t="str">
            <v>WS</v>
          </cell>
          <cell r="G274" t="str">
            <v>Field</v>
          </cell>
          <cell r="H274" t="str">
            <v>C</v>
          </cell>
          <cell r="I274">
            <v>0</v>
          </cell>
          <cell r="J274">
            <v>0</v>
          </cell>
          <cell r="K274">
            <v>0</v>
          </cell>
          <cell r="L274">
            <v>580536.02859999996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Z274">
            <v>0</v>
          </cell>
          <cell r="AA274">
            <v>0</v>
          </cell>
        </row>
        <row r="275">
          <cell r="A275" t="str">
            <v>EF0274</v>
          </cell>
          <cell r="B275" t="str">
            <v>Stopped</v>
          </cell>
          <cell r="C275" t="str">
            <v>ELFASHER</v>
          </cell>
          <cell r="D275" t="str">
            <v xml:space="preserve">Hamid Mussa Suleiman </v>
          </cell>
          <cell r="E275" t="str">
            <v>Geophisical operator</v>
          </cell>
          <cell r="F275" t="str">
            <v>WS</v>
          </cell>
          <cell r="G275" t="str">
            <v>Field</v>
          </cell>
          <cell r="H275" t="str">
            <v>C</v>
          </cell>
          <cell r="I275">
            <v>0</v>
          </cell>
          <cell r="J275">
            <v>0</v>
          </cell>
          <cell r="K275">
            <v>0</v>
          </cell>
          <cell r="L275">
            <v>580536.02859999996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Z275">
            <v>0</v>
          </cell>
          <cell r="AA275">
            <v>0</v>
          </cell>
        </row>
        <row r="276">
          <cell r="A276" t="str">
            <v>EF0275</v>
          </cell>
          <cell r="B276" t="str">
            <v>Stopped</v>
          </cell>
          <cell r="C276" t="str">
            <v>ELFASHER</v>
          </cell>
          <cell r="D276" t="str">
            <v xml:space="preserve">Jaafer Mohamed Ahmed </v>
          </cell>
          <cell r="E276" t="str">
            <v>Geophisical supervisor</v>
          </cell>
          <cell r="F276" t="str">
            <v>WS</v>
          </cell>
          <cell r="G276" t="str">
            <v>Field</v>
          </cell>
          <cell r="H276" t="str">
            <v>E</v>
          </cell>
          <cell r="I276">
            <v>0</v>
          </cell>
          <cell r="J276">
            <v>0</v>
          </cell>
          <cell r="K276">
            <v>0</v>
          </cell>
          <cell r="L276">
            <v>848286.0736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Z276">
            <v>0</v>
          </cell>
          <cell r="AA276">
            <v>0</v>
          </cell>
        </row>
        <row r="277">
          <cell r="A277" t="str">
            <v>EF0276</v>
          </cell>
          <cell r="B277" t="str">
            <v>Stopped</v>
          </cell>
          <cell r="C277" t="str">
            <v>ELFASHER</v>
          </cell>
          <cell r="D277" t="str">
            <v xml:space="preserve">Ossam eldien Abdalla Ismail </v>
          </cell>
          <cell r="E277" t="str">
            <v>Drilling assistant</v>
          </cell>
          <cell r="F277" t="str">
            <v>WS</v>
          </cell>
          <cell r="G277" t="str">
            <v>Field</v>
          </cell>
          <cell r="H277" t="str">
            <v>D</v>
          </cell>
          <cell r="I277">
            <v>0</v>
          </cell>
          <cell r="J277">
            <v>0</v>
          </cell>
          <cell r="K277">
            <v>0</v>
          </cell>
          <cell r="L277">
            <v>706535.77600000007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Z277">
            <v>0</v>
          </cell>
          <cell r="AA277">
            <v>0</v>
          </cell>
        </row>
        <row r="278">
          <cell r="A278" t="str">
            <v>EF0277</v>
          </cell>
          <cell r="B278" t="str">
            <v>Stopped</v>
          </cell>
          <cell r="C278" t="str">
            <v>ELFASHER</v>
          </cell>
          <cell r="D278" t="str">
            <v xml:space="preserve">Nagat Adam Mohamed </v>
          </cell>
          <cell r="E278" t="str">
            <v xml:space="preserve">Food security monitor </v>
          </cell>
          <cell r="F278" t="str">
            <v>FS</v>
          </cell>
          <cell r="G278" t="str">
            <v>Field</v>
          </cell>
          <cell r="H278" t="str">
            <v>C</v>
          </cell>
          <cell r="I278">
            <v>0</v>
          </cell>
          <cell r="J278">
            <v>0</v>
          </cell>
          <cell r="K278">
            <v>0</v>
          </cell>
          <cell r="L278">
            <v>580536.02859999996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Z278">
            <v>0</v>
          </cell>
          <cell r="AA278">
            <v>0</v>
          </cell>
        </row>
        <row r="279">
          <cell r="A279" t="str">
            <v>EF0278</v>
          </cell>
          <cell r="B279" t="str">
            <v>Stopped</v>
          </cell>
          <cell r="C279" t="str">
            <v>ELFASHER</v>
          </cell>
          <cell r="D279" t="str">
            <v xml:space="preserve">Azarg Dawood Hamid </v>
          </cell>
          <cell r="E279" t="str">
            <v xml:space="preserve">Radio operator </v>
          </cell>
          <cell r="F279" t="str">
            <v>LOG</v>
          </cell>
          <cell r="G279" t="str">
            <v>Office</v>
          </cell>
          <cell r="H279" t="str">
            <v>D</v>
          </cell>
          <cell r="I279">
            <v>0</v>
          </cell>
          <cell r="J279">
            <v>0</v>
          </cell>
          <cell r="K279">
            <v>0</v>
          </cell>
          <cell r="L279">
            <v>706535.77600000007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Z279">
            <v>0</v>
          </cell>
          <cell r="AA279">
            <v>0</v>
          </cell>
        </row>
        <row r="280">
          <cell r="A280" t="str">
            <v>EF0279</v>
          </cell>
          <cell r="B280" t="str">
            <v>Stopped</v>
          </cell>
          <cell r="C280" t="str">
            <v>ELFASHER</v>
          </cell>
          <cell r="D280" t="str">
            <v xml:space="preserve">Anwar Elamin Ahmed </v>
          </cell>
          <cell r="E280" t="str">
            <v xml:space="preserve">Radio operator </v>
          </cell>
          <cell r="F280" t="str">
            <v>LOG</v>
          </cell>
          <cell r="G280" t="str">
            <v>Office</v>
          </cell>
          <cell r="H280" t="str">
            <v>D</v>
          </cell>
          <cell r="I280">
            <v>0</v>
          </cell>
          <cell r="J280">
            <v>0</v>
          </cell>
          <cell r="K280">
            <v>0</v>
          </cell>
          <cell r="L280">
            <v>706535.77600000007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Z280">
            <v>0</v>
          </cell>
          <cell r="AA280">
            <v>0</v>
          </cell>
        </row>
        <row r="281">
          <cell r="A281" t="str">
            <v>EF0280</v>
          </cell>
          <cell r="B281" t="str">
            <v>Active</v>
          </cell>
          <cell r="C281" t="str">
            <v>ELFASHER</v>
          </cell>
          <cell r="D281" t="str">
            <v xml:space="preserve">Aisha Adam Ahmed Mohamed </v>
          </cell>
          <cell r="E281" t="str">
            <v>Cook/Cleaner</v>
          </cell>
          <cell r="F281" t="str">
            <v>LOG</v>
          </cell>
          <cell r="G281" t="str">
            <v>Field</v>
          </cell>
          <cell r="H281" t="str">
            <v>B</v>
          </cell>
          <cell r="I281">
            <v>0</v>
          </cell>
          <cell r="J281">
            <v>18.17808219178082</v>
          </cell>
          <cell r="K281">
            <v>0</v>
          </cell>
          <cell r="L281">
            <v>470286.45574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Z281">
            <v>0</v>
          </cell>
          <cell r="AA281">
            <v>0</v>
          </cell>
        </row>
        <row r="282">
          <cell r="A282" t="str">
            <v>EF0281</v>
          </cell>
          <cell r="B282" t="str">
            <v>Active</v>
          </cell>
          <cell r="C282" t="str">
            <v>ELFASHER</v>
          </cell>
          <cell r="D282" t="str">
            <v xml:space="preserve">Hamed Mohamed Hamed </v>
          </cell>
          <cell r="E282" t="str">
            <v>LOG/Assistant -Daraslaam</v>
          </cell>
          <cell r="F282" t="str">
            <v>LOG</v>
          </cell>
          <cell r="G282" t="str">
            <v>Office</v>
          </cell>
          <cell r="H282" t="str">
            <v>E</v>
          </cell>
          <cell r="I282">
            <v>0</v>
          </cell>
          <cell r="J282">
            <v>20.06849315068493</v>
          </cell>
          <cell r="K282">
            <v>0</v>
          </cell>
          <cell r="L282">
            <v>848286.0736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Z282">
            <v>0</v>
          </cell>
          <cell r="AA282">
            <v>0</v>
          </cell>
        </row>
        <row r="283">
          <cell r="A283" t="str">
            <v>EF0282</v>
          </cell>
          <cell r="B283" t="str">
            <v>Stopped</v>
          </cell>
          <cell r="C283" t="str">
            <v>ELFASHER</v>
          </cell>
          <cell r="D283" t="str">
            <v xml:space="preserve">Habadeen Sidig Basher </v>
          </cell>
          <cell r="E283" t="str">
            <v xml:space="preserve">Technical Supervisor </v>
          </cell>
          <cell r="F283" t="str">
            <v>WS</v>
          </cell>
          <cell r="G283" t="str">
            <v>Field</v>
          </cell>
          <cell r="H283" t="str">
            <v>E</v>
          </cell>
          <cell r="I283">
            <v>0</v>
          </cell>
          <cell r="J283">
            <v>0</v>
          </cell>
          <cell r="K283">
            <v>0</v>
          </cell>
          <cell r="L283">
            <v>848286.0736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Z283">
            <v>0</v>
          </cell>
          <cell r="AA283">
            <v>0</v>
          </cell>
        </row>
        <row r="284">
          <cell r="A284" t="str">
            <v>EF0283</v>
          </cell>
          <cell r="B284" t="str">
            <v>Stopped</v>
          </cell>
          <cell r="C284" t="str">
            <v>ELFASHER</v>
          </cell>
          <cell r="D284" t="str">
            <v xml:space="preserve">Taha Osman Nasor </v>
          </cell>
          <cell r="E284" t="str">
            <v>Drilling Assistant</v>
          </cell>
          <cell r="F284" t="str">
            <v>WS</v>
          </cell>
          <cell r="G284" t="str">
            <v>Field</v>
          </cell>
          <cell r="H284" t="str">
            <v>D</v>
          </cell>
          <cell r="I284">
            <v>0</v>
          </cell>
          <cell r="J284">
            <v>0</v>
          </cell>
          <cell r="K284">
            <v>0</v>
          </cell>
          <cell r="L284">
            <v>706535.77600000007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Z284">
            <v>0</v>
          </cell>
          <cell r="AA284">
            <v>0</v>
          </cell>
        </row>
        <row r="285">
          <cell r="A285" t="str">
            <v>EF0284</v>
          </cell>
          <cell r="B285" t="str">
            <v>Stopped</v>
          </cell>
          <cell r="C285" t="str">
            <v>ELFASHER</v>
          </cell>
          <cell r="D285" t="str">
            <v xml:space="preserve">Elsadig Arja Abdurahman </v>
          </cell>
          <cell r="E285" t="str">
            <v>Drilling Assistant</v>
          </cell>
          <cell r="F285" t="str">
            <v>WS</v>
          </cell>
          <cell r="G285" t="str">
            <v>Field</v>
          </cell>
          <cell r="H285" t="str">
            <v>D</v>
          </cell>
          <cell r="I285">
            <v>0</v>
          </cell>
          <cell r="J285">
            <v>0</v>
          </cell>
          <cell r="K285">
            <v>0</v>
          </cell>
          <cell r="L285">
            <v>706535.77600000007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Z285">
            <v>0</v>
          </cell>
          <cell r="AA285">
            <v>0</v>
          </cell>
        </row>
        <row r="286">
          <cell r="A286" t="str">
            <v>EF0285</v>
          </cell>
          <cell r="B286" t="str">
            <v>Stopped</v>
          </cell>
          <cell r="C286" t="str">
            <v>ELFASHER</v>
          </cell>
          <cell r="D286" t="str">
            <v xml:space="preserve">Hamed Zakaria Basi </v>
          </cell>
          <cell r="E286" t="str">
            <v>Food Aid Monitor</v>
          </cell>
          <cell r="F286" t="str">
            <v>FA</v>
          </cell>
          <cell r="G286" t="str">
            <v>Field</v>
          </cell>
          <cell r="H286" t="str">
            <v>C</v>
          </cell>
          <cell r="I286">
            <v>0</v>
          </cell>
          <cell r="J286">
            <v>0</v>
          </cell>
          <cell r="K286">
            <v>0</v>
          </cell>
          <cell r="L286">
            <v>580536.02859999996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Z286">
            <v>0</v>
          </cell>
          <cell r="AA286">
            <v>0</v>
          </cell>
        </row>
        <row r="287">
          <cell r="A287" t="str">
            <v>EF0286</v>
          </cell>
          <cell r="B287" t="str">
            <v>Active</v>
          </cell>
          <cell r="C287" t="str">
            <v>ELFASHER</v>
          </cell>
          <cell r="D287" t="str">
            <v xml:space="preserve">Mahadia Adam Ibrahim </v>
          </cell>
          <cell r="E287" t="str">
            <v>OTP Team Leader</v>
          </cell>
          <cell r="F287" t="str">
            <v>NUT</v>
          </cell>
          <cell r="G287" t="str">
            <v>OTP</v>
          </cell>
          <cell r="H287" t="str">
            <v>D</v>
          </cell>
          <cell r="I287">
            <v>0</v>
          </cell>
          <cell r="J287">
            <v>13.06849315068493</v>
          </cell>
          <cell r="K287">
            <v>0</v>
          </cell>
          <cell r="L287">
            <v>706535.77600000007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Z287">
            <v>0</v>
          </cell>
          <cell r="AA287">
            <v>0</v>
          </cell>
        </row>
        <row r="288">
          <cell r="A288" t="str">
            <v>EF0287</v>
          </cell>
          <cell r="B288" t="str">
            <v>Active</v>
          </cell>
          <cell r="C288" t="str">
            <v>ELFASHER</v>
          </cell>
          <cell r="D288" t="str">
            <v xml:space="preserve">Eltigani Fadul Mustafa </v>
          </cell>
          <cell r="E288" t="str">
            <v>Accountant</v>
          </cell>
          <cell r="F288" t="str">
            <v>ADMIN</v>
          </cell>
          <cell r="G288" t="str">
            <v>Office</v>
          </cell>
          <cell r="H288" t="str">
            <v>F</v>
          </cell>
          <cell r="I288">
            <v>0</v>
          </cell>
          <cell r="J288">
            <v>16.06849315068493</v>
          </cell>
          <cell r="K288">
            <v>0</v>
          </cell>
          <cell r="L288">
            <v>1025128.70208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Z288">
            <v>0</v>
          </cell>
          <cell r="AA288">
            <v>0</v>
          </cell>
        </row>
        <row r="289">
          <cell r="A289" t="str">
            <v>EF0288</v>
          </cell>
          <cell r="B289" t="str">
            <v>Active</v>
          </cell>
          <cell r="C289" t="str">
            <v>ELFASHER</v>
          </cell>
          <cell r="D289" t="str">
            <v xml:space="preserve">Abdelhameed Eltigani Suliman </v>
          </cell>
          <cell r="E289" t="str">
            <v xml:space="preserve">Medical Supervisor </v>
          </cell>
          <cell r="F289" t="str">
            <v>NUT</v>
          </cell>
          <cell r="G289" t="str">
            <v>TFC</v>
          </cell>
          <cell r="H289" t="str">
            <v>H</v>
          </cell>
          <cell r="I289">
            <v>0</v>
          </cell>
          <cell r="J289">
            <v>20.06849315068493</v>
          </cell>
          <cell r="K289">
            <v>0</v>
          </cell>
          <cell r="L289">
            <v>1723960.496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Z289">
            <v>0</v>
          </cell>
          <cell r="AA289">
            <v>0</v>
          </cell>
        </row>
        <row r="290">
          <cell r="A290" t="str">
            <v>EF0289</v>
          </cell>
          <cell r="B290" t="str">
            <v>Stopped</v>
          </cell>
          <cell r="C290" t="str">
            <v>ELFASHER</v>
          </cell>
          <cell r="D290" t="str">
            <v xml:space="preserve">Hisham Eldeen Abdol Malik Babikir </v>
          </cell>
          <cell r="E290" t="str">
            <v>Driver</v>
          </cell>
          <cell r="F290" t="str">
            <v>LOG</v>
          </cell>
          <cell r="G290" t="str">
            <v>Office</v>
          </cell>
          <cell r="H290" t="str">
            <v>C</v>
          </cell>
          <cell r="I290">
            <v>0</v>
          </cell>
          <cell r="J290">
            <v>0</v>
          </cell>
          <cell r="K290">
            <v>0</v>
          </cell>
          <cell r="L290">
            <v>580536.02859999996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Z290">
            <v>0</v>
          </cell>
          <cell r="AA290">
            <v>0</v>
          </cell>
        </row>
        <row r="291">
          <cell r="A291" t="str">
            <v>EF0290</v>
          </cell>
          <cell r="B291" t="str">
            <v>Active</v>
          </cell>
          <cell r="C291" t="str">
            <v>ELFASHER</v>
          </cell>
          <cell r="D291" t="str">
            <v xml:space="preserve">Mariam Abaker Yahya </v>
          </cell>
          <cell r="E291" t="str">
            <v>Cleaner</v>
          </cell>
          <cell r="F291" t="str">
            <v>NUT</v>
          </cell>
          <cell r="G291" t="str">
            <v>TFC</v>
          </cell>
          <cell r="H291" t="str">
            <v>A</v>
          </cell>
          <cell r="I291">
            <v>8</v>
          </cell>
          <cell r="J291">
            <v>12.06849315068493</v>
          </cell>
          <cell r="K291">
            <v>0</v>
          </cell>
          <cell r="L291">
            <v>396786.07494000002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8</v>
          </cell>
          <cell r="Z291">
            <v>0</v>
          </cell>
          <cell r="AA291">
            <v>0</v>
          </cell>
        </row>
        <row r="292">
          <cell r="A292" t="str">
            <v>EF0291</v>
          </cell>
          <cell r="B292" t="str">
            <v>Active</v>
          </cell>
          <cell r="C292" t="str">
            <v>ELFASHER</v>
          </cell>
          <cell r="D292" t="str">
            <v xml:space="preserve">Anwar Elamin Ahmed </v>
          </cell>
          <cell r="E292" t="str">
            <v xml:space="preserve">Radio operator </v>
          </cell>
          <cell r="F292" t="str">
            <v>LOG</v>
          </cell>
          <cell r="G292" t="str">
            <v>Office</v>
          </cell>
          <cell r="H292" t="str">
            <v>D</v>
          </cell>
          <cell r="I292">
            <v>0</v>
          </cell>
          <cell r="J292">
            <v>19.931506849315067</v>
          </cell>
          <cell r="K292">
            <v>0</v>
          </cell>
          <cell r="L292">
            <v>706535.77600000007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Z292">
            <v>0</v>
          </cell>
          <cell r="AA292">
            <v>0</v>
          </cell>
        </row>
        <row r="293">
          <cell r="A293" t="str">
            <v>EF0292</v>
          </cell>
          <cell r="B293" t="str">
            <v>Stopped</v>
          </cell>
          <cell r="C293" t="str">
            <v>ELFASHER</v>
          </cell>
          <cell r="D293" t="str">
            <v xml:space="preserve">James Gordon Bulli </v>
          </cell>
          <cell r="E293" t="str">
            <v>Logistician Assistant</v>
          </cell>
          <cell r="F293" t="str">
            <v>LOG</v>
          </cell>
          <cell r="G293" t="str">
            <v>Office</v>
          </cell>
          <cell r="H293" t="str">
            <v>G</v>
          </cell>
          <cell r="I293">
            <v>0</v>
          </cell>
          <cell r="J293">
            <v>0</v>
          </cell>
          <cell r="K293">
            <v>0</v>
          </cell>
          <cell r="L293">
            <v>1253160.1081600001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Z293">
            <v>0</v>
          </cell>
          <cell r="AA293">
            <v>0</v>
          </cell>
        </row>
        <row r="294">
          <cell r="A294" t="str">
            <v>EF0293</v>
          </cell>
          <cell r="B294" t="str">
            <v>Active</v>
          </cell>
          <cell r="C294" t="str">
            <v>ELFASHER</v>
          </cell>
          <cell r="D294" t="str">
            <v xml:space="preserve">Adam Younis Ishag </v>
          </cell>
          <cell r="E294" t="str">
            <v xml:space="preserve">Measurer </v>
          </cell>
          <cell r="F294" t="str">
            <v>NUT</v>
          </cell>
          <cell r="G294" t="str">
            <v>OTP</v>
          </cell>
          <cell r="H294" t="str">
            <v>B</v>
          </cell>
          <cell r="I294">
            <v>0</v>
          </cell>
          <cell r="J294">
            <v>20.06849315068493</v>
          </cell>
          <cell r="K294">
            <v>0</v>
          </cell>
          <cell r="L294">
            <v>470286.45574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Z294">
            <v>0</v>
          </cell>
          <cell r="AA294">
            <v>0</v>
          </cell>
        </row>
        <row r="295">
          <cell r="A295" t="str">
            <v>EF0294</v>
          </cell>
          <cell r="B295" t="str">
            <v>Stopped</v>
          </cell>
          <cell r="C295" t="str">
            <v>ELFASHER</v>
          </cell>
          <cell r="D295" t="str">
            <v xml:space="preserve">Rehab Ibrahim Saleh </v>
          </cell>
          <cell r="E295" t="str">
            <v>Data Entry Manager</v>
          </cell>
          <cell r="F295" t="str">
            <v>FS</v>
          </cell>
          <cell r="G295" t="str">
            <v>Field</v>
          </cell>
          <cell r="H295" t="str">
            <v>C</v>
          </cell>
          <cell r="I295">
            <v>0</v>
          </cell>
          <cell r="J295">
            <v>0</v>
          </cell>
          <cell r="K295">
            <v>0</v>
          </cell>
          <cell r="L295">
            <v>580536.02859999996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Z295">
            <v>0</v>
          </cell>
          <cell r="AA295">
            <v>0</v>
          </cell>
        </row>
        <row r="296">
          <cell r="A296" t="str">
            <v>EF0295</v>
          </cell>
          <cell r="B296" t="str">
            <v>Active</v>
          </cell>
          <cell r="C296" t="str">
            <v>ELFASHER</v>
          </cell>
          <cell r="D296" t="str">
            <v xml:space="preserve">Abdalla Mohamed Gumma </v>
          </cell>
          <cell r="E296" t="str">
            <v>Watchman</v>
          </cell>
          <cell r="F296" t="str">
            <v>LOG</v>
          </cell>
          <cell r="G296" t="str">
            <v>Office</v>
          </cell>
          <cell r="H296" t="str">
            <v>A</v>
          </cell>
          <cell r="I296">
            <v>0</v>
          </cell>
          <cell r="J296">
            <v>18.013698630136986</v>
          </cell>
          <cell r="K296">
            <v>0</v>
          </cell>
          <cell r="L296">
            <v>396786.07494000002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Z296">
            <v>0</v>
          </cell>
          <cell r="AA296">
            <v>0</v>
          </cell>
        </row>
        <row r="297">
          <cell r="A297" t="str">
            <v>EF0296</v>
          </cell>
          <cell r="B297" t="str">
            <v>Active</v>
          </cell>
          <cell r="C297" t="str">
            <v>ELFASHER</v>
          </cell>
          <cell r="D297" t="str">
            <v xml:space="preserve">Abubaker Adam Ahmed </v>
          </cell>
          <cell r="E297" t="str">
            <v>Watchman</v>
          </cell>
          <cell r="F297" t="str">
            <v>LOG</v>
          </cell>
          <cell r="G297" t="str">
            <v>Office</v>
          </cell>
          <cell r="H297" t="str">
            <v>A</v>
          </cell>
          <cell r="I297">
            <v>0</v>
          </cell>
          <cell r="J297">
            <v>14.013698630136986</v>
          </cell>
          <cell r="K297">
            <v>0</v>
          </cell>
          <cell r="L297">
            <v>396786.07494000002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Z297">
            <v>0</v>
          </cell>
          <cell r="AA297">
            <v>0</v>
          </cell>
        </row>
        <row r="298">
          <cell r="A298" t="str">
            <v>EF0297</v>
          </cell>
          <cell r="B298" t="str">
            <v>Stopped</v>
          </cell>
          <cell r="C298" t="str">
            <v>ELFASHER</v>
          </cell>
          <cell r="D298" t="str">
            <v xml:space="preserve">Haviz Ahmed Elbalowla  </v>
          </cell>
          <cell r="E298" t="str">
            <v>Watchman</v>
          </cell>
          <cell r="F298" t="str">
            <v>LOG</v>
          </cell>
          <cell r="G298" t="str">
            <v>Office</v>
          </cell>
          <cell r="H298" t="str">
            <v>A</v>
          </cell>
          <cell r="I298">
            <v>0</v>
          </cell>
          <cell r="J298">
            <v>0</v>
          </cell>
          <cell r="K298">
            <v>0</v>
          </cell>
          <cell r="L298">
            <v>396786.07494000002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Z298">
            <v>0</v>
          </cell>
          <cell r="AA298">
            <v>0</v>
          </cell>
        </row>
        <row r="299">
          <cell r="A299" t="str">
            <v>EF0298</v>
          </cell>
          <cell r="B299" t="str">
            <v>Stopped</v>
          </cell>
          <cell r="C299" t="str">
            <v>ELFASHER</v>
          </cell>
          <cell r="D299" t="str">
            <v xml:space="preserve">Ismail Ahmed Osman  </v>
          </cell>
          <cell r="E299" t="str">
            <v>Watchman</v>
          </cell>
          <cell r="F299" t="str">
            <v>LOG</v>
          </cell>
          <cell r="G299" t="str">
            <v>Office</v>
          </cell>
          <cell r="H299" t="str">
            <v>A</v>
          </cell>
          <cell r="I299">
            <v>0</v>
          </cell>
          <cell r="J299">
            <v>0</v>
          </cell>
          <cell r="K299">
            <v>0</v>
          </cell>
          <cell r="L299">
            <v>396786.07494000002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Z299">
            <v>0</v>
          </cell>
          <cell r="AA299">
            <v>0</v>
          </cell>
        </row>
        <row r="300">
          <cell r="A300" t="str">
            <v>EF0299</v>
          </cell>
          <cell r="B300" t="str">
            <v>Active</v>
          </cell>
          <cell r="C300" t="str">
            <v>ELFASHER</v>
          </cell>
          <cell r="D300" t="str">
            <v xml:space="preserve">Yassir Eissa Elsamani </v>
          </cell>
          <cell r="E300" t="str">
            <v>Watchman</v>
          </cell>
          <cell r="F300" t="str">
            <v>LOG</v>
          </cell>
          <cell r="G300" t="str">
            <v>Guest House</v>
          </cell>
          <cell r="H300" t="str">
            <v>A</v>
          </cell>
          <cell r="I300">
            <v>0</v>
          </cell>
          <cell r="J300">
            <v>18.013698630136986</v>
          </cell>
          <cell r="K300">
            <v>0</v>
          </cell>
          <cell r="L300">
            <v>396786.07494000002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Z300">
            <v>0</v>
          </cell>
          <cell r="AA300">
            <v>0</v>
          </cell>
        </row>
        <row r="301">
          <cell r="A301" t="str">
            <v>EF0300</v>
          </cell>
          <cell r="B301" t="str">
            <v>Active</v>
          </cell>
          <cell r="C301" t="str">
            <v>ELFASHER</v>
          </cell>
          <cell r="D301" t="str">
            <v xml:space="preserve">Abdulgadir Yagoub Kheir Alla </v>
          </cell>
          <cell r="E301" t="str">
            <v>Watchman</v>
          </cell>
          <cell r="F301" t="str">
            <v>NUT</v>
          </cell>
          <cell r="G301" t="str">
            <v>TFC</v>
          </cell>
          <cell r="H301" t="str">
            <v>A</v>
          </cell>
          <cell r="I301">
            <v>0</v>
          </cell>
          <cell r="J301">
            <v>18.013698630136986</v>
          </cell>
          <cell r="K301">
            <v>0</v>
          </cell>
          <cell r="L301">
            <v>396786.07494000002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Z301">
            <v>0</v>
          </cell>
          <cell r="AA301">
            <v>0</v>
          </cell>
        </row>
        <row r="302">
          <cell r="A302" t="str">
            <v>EF0301</v>
          </cell>
          <cell r="B302" t="str">
            <v>Stopped</v>
          </cell>
          <cell r="C302" t="str">
            <v>ELFASHER</v>
          </cell>
          <cell r="D302" t="str">
            <v xml:space="preserve">Ishag  Gamar eldeen Abdalla </v>
          </cell>
          <cell r="E302" t="str">
            <v>Watchman</v>
          </cell>
          <cell r="F302" t="str">
            <v>LOG</v>
          </cell>
          <cell r="G302" t="str">
            <v>Office</v>
          </cell>
          <cell r="H302" t="str">
            <v>A</v>
          </cell>
          <cell r="I302">
            <v>0</v>
          </cell>
          <cell r="J302">
            <v>0</v>
          </cell>
          <cell r="K302">
            <v>0</v>
          </cell>
          <cell r="L302">
            <v>396786.07494000002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Z302">
            <v>0</v>
          </cell>
          <cell r="AA302">
            <v>0</v>
          </cell>
        </row>
        <row r="303">
          <cell r="A303" t="str">
            <v>EF0302</v>
          </cell>
          <cell r="B303" t="str">
            <v>Stopped</v>
          </cell>
          <cell r="C303" t="str">
            <v>ELFASHER</v>
          </cell>
          <cell r="D303" t="str">
            <v xml:space="preserve">Ahmed Ibrahim Ahmed </v>
          </cell>
          <cell r="E303" t="str">
            <v>Watchman</v>
          </cell>
          <cell r="F303" t="str">
            <v>LOG</v>
          </cell>
          <cell r="G303" t="str">
            <v>Office</v>
          </cell>
          <cell r="H303" t="str">
            <v>A</v>
          </cell>
          <cell r="I303">
            <v>0</v>
          </cell>
          <cell r="J303">
            <v>0</v>
          </cell>
          <cell r="K303">
            <v>0</v>
          </cell>
          <cell r="L303">
            <v>396786.07494000002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Z303">
            <v>0</v>
          </cell>
          <cell r="AA303">
            <v>0</v>
          </cell>
        </row>
        <row r="304">
          <cell r="A304" t="str">
            <v>EF0303</v>
          </cell>
          <cell r="B304" t="str">
            <v>Stopped</v>
          </cell>
          <cell r="C304" t="str">
            <v>ELFASHER</v>
          </cell>
          <cell r="D304" t="str">
            <v xml:space="preserve">Yahya Abdalla Yagoub </v>
          </cell>
          <cell r="E304" t="str">
            <v>Watchman</v>
          </cell>
          <cell r="F304" t="str">
            <v>LOG</v>
          </cell>
          <cell r="G304" t="str">
            <v>Guest House</v>
          </cell>
          <cell r="H304" t="str">
            <v>A</v>
          </cell>
          <cell r="I304">
            <v>0</v>
          </cell>
          <cell r="J304">
            <v>0</v>
          </cell>
          <cell r="K304">
            <v>0</v>
          </cell>
          <cell r="L304">
            <v>396786.07494000002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Z304">
            <v>0</v>
          </cell>
          <cell r="AA304">
            <v>0</v>
          </cell>
        </row>
        <row r="305">
          <cell r="A305" t="str">
            <v>EF0304</v>
          </cell>
          <cell r="B305" t="str">
            <v>Active</v>
          </cell>
          <cell r="C305" t="str">
            <v>ELFASHER</v>
          </cell>
          <cell r="D305" t="str">
            <v xml:space="preserve">Hassan Adam Ibrahim </v>
          </cell>
          <cell r="E305" t="str">
            <v>Watchman</v>
          </cell>
          <cell r="F305" t="str">
            <v>LOG</v>
          </cell>
          <cell r="G305" t="str">
            <v>Guest house</v>
          </cell>
          <cell r="H305" t="str">
            <v>A</v>
          </cell>
          <cell r="I305">
            <v>0</v>
          </cell>
          <cell r="J305">
            <v>18.013698630136986</v>
          </cell>
          <cell r="K305">
            <v>0</v>
          </cell>
          <cell r="L305">
            <v>396786.07494000002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Z305">
            <v>0</v>
          </cell>
          <cell r="AA305">
            <v>0</v>
          </cell>
        </row>
        <row r="306">
          <cell r="A306" t="str">
            <v>EF0305</v>
          </cell>
          <cell r="B306" t="str">
            <v>Active</v>
          </cell>
          <cell r="C306" t="str">
            <v>ELFASHER</v>
          </cell>
          <cell r="D306" t="str">
            <v xml:space="preserve">Abdalla Mohamed Ahmed Elsafi </v>
          </cell>
          <cell r="E306" t="str">
            <v>Watchman</v>
          </cell>
          <cell r="F306" t="str">
            <v>LOG</v>
          </cell>
          <cell r="G306" t="str">
            <v>Guest House</v>
          </cell>
          <cell r="H306" t="str">
            <v>A</v>
          </cell>
          <cell r="I306">
            <v>0</v>
          </cell>
          <cell r="J306">
            <v>18.013698630136986</v>
          </cell>
          <cell r="K306">
            <v>0</v>
          </cell>
          <cell r="L306">
            <v>396786.07494000002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Z306">
            <v>0</v>
          </cell>
          <cell r="AA306">
            <v>0</v>
          </cell>
        </row>
        <row r="307">
          <cell r="A307" t="str">
            <v>EF0306</v>
          </cell>
          <cell r="B307" t="str">
            <v>Stopped</v>
          </cell>
          <cell r="C307" t="str">
            <v>ELFASHER</v>
          </cell>
          <cell r="D307" t="str">
            <v xml:space="preserve">Samah Mansour Elyas </v>
          </cell>
          <cell r="E307" t="str">
            <v>Community Animator</v>
          </cell>
          <cell r="F307" t="str">
            <v>WS</v>
          </cell>
          <cell r="G307" t="str">
            <v>Field</v>
          </cell>
          <cell r="H307" t="str">
            <v>D</v>
          </cell>
          <cell r="I307">
            <v>0</v>
          </cell>
          <cell r="J307">
            <v>0</v>
          </cell>
          <cell r="K307">
            <v>0</v>
          </cell>
          <cell r="L307">
            <v>706535.77600000007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Z307">
            <v>0</v>
          </cell>
          <cell r="AA307">
            <v>0</v>
          </cell>
        </row>
        <row r="308">
          <cell r="A308" t="str">
            <v>EF0307</v>
          </cell>
          <cell r="B308" t="str">
            <v>Active</v>
          </cell>
          <cell r="C308" t="str">
            <v>ELFASHER</v>
          </cell>
          <cell r="D308" t="str">
            <v xml:space="preserve">Ahmed Mohamed Abaker </v>
          </cell>
          <cell r="E308" t="str">
            <v>Nurse</v>
          </cell>
          <cell r="F308" t="str">
            <v>NUT</v>
          </cell>
          <cell r="G308" t="str">
            <v>TFC</v>
          </cell>
          <cell r="H308" t="str">
            <v>D</v>
          </cell>
          <cell r="I308">
            <v>0</v>
          </cell>
          <cell r="J308">
            <v>18.013698630136986</v>
          </cell>
          <cell r="K308">
            <v>0</v>
          </cell>
          <cell r="L308">
            <v>706535.77600000007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Z308">
            <v>0</v>
          </cell>
          <cell r="AA308">
            <v>0</v>
          </cell>
        </row>
        <row r="309">
          <cell r="A309" t="str">
            <v>EF0308</v>
          </cell>
          <cell r="B309" t="str">
            <v>Active</v>
          </cell>
          <cell r="C309" t="str">
            <v>ELFASHER</v>
          </cell>
          <cell r="D309" t="str">
            <v xml:space="preserve">Ahmed Abdulkarim Hassan </v>
          </cell>
          <cell r="E309" t="str">
            <v>Driver</v>
          </cell>
          <cell r="F309" t="str">
            <v>LOG</v>
          </cell>
          <cell r="G309" t="str">
            <v>Office</v>
          </cell>
          <cell r="H309" t="str">
            <v>C</v>
          </cell>
          <cell r="I309">
            <v>0</v>
          </cell>
          <cell r="J309">
            <v>15.95890410958904</v>
          </cell>
          <cell r="K309">
            <v>0</v>
          </cell>
          <cell r="L309">
            <v>580536.02859999996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Z309">
            <v>0</v>
          </cell>
          <cell r="AA309">
            <v>0</v>
          </cell>
        </row>
        <row r="310">
          <cell r="A310" t="str">
            <v>EF0309</v>
          </cell>
          <cell r="B310" t="str">
            <v>Active</v>
          </cell>
          <cell r="C310" t="str">
            <v>ELFASHER</v>
          </cell>
          <cell r="D310" t="str">
            <v xml:space="preserve">Elnour Mussa Abdalla </v>
          </cell>
          <cell r="E310" t="str">
            <v>Driver</v>
          </cell>
          <cell r="F310" t="str">
            <v>LOG</v>
          </cell>
          <cell r="G310" t="str">
            <v>Office</v>
          </cell>
          <cell r="H310" t="str">
            <v>C</v>
          </cell>
          <cell r="I310">
            <v>39189</v>
          </cell>
          <cell r="J310" t="str">
            <v>3 months</v>
          </cell>
          <cell r="K310" t="str">
            <v>May</v>
          </cell>
          <cell r="L310">
            <v>580536.02859999996</v>
          </cell>
          <cell r="M310">
            <v>550000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150000</v>
          </cell>
          <cell r="S310">
            <v>200000</v>
          </cell>
          <cell r="T310">
            <v>200000</v>
          </cell>
          <cell r="Z310">
            <v>200000</v>
          </cell>
          <cell r="AA310">
            <v>0</v>
          </cell>
        </row>
        <row r="311">
          <cell r="A311" t="str">
            <v>EF0310</v>
          </cell>
          <cell r="B311" t="str">
            <v>Active</v>
          </cell>
          <cell r="C311" t="str">
            <v>ELFASHER</v>
          </cell>
          <cell r="D311" t="str">
            <v xml:space="preserve">Mohamed Idris Adam </v>
          </cell>
          <cell r="E311" t="str">
            <v>Registrar</v>
          </cell>
          <cell r="F311" t="str">
            <v>NUT</v>
          </cell>
          <cell r="G311" t="str">
            <v>TFC</v>
          </cell>
          <cell r="H311" t="str">
            <v>C4</v>
          </cell>
          <cell r="I311">
            <v>0</v>
          </cell>
          <cell r="J311">
            <v>15.95890410958904</v>
          </cell>
          <cell r="K311">
            <v>0</v>
          </cell>
          <cell r="L311">
            <v>638286.74939056206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Z311">
            <v>0</v>
          </cell>
          <cell r="AA311">
            <v>0</v>
          </cell>
        </row>
        <row r="312">
          <cell r="A312" t="str">
            <v>EF0311</v>
          </cell>
          <cell r="B312" t="str">
            <v>Stopped</v>
          </cell>
          <cell r="C312" t="str">
            <v>ELFASHER</v>
          </cell>
          <cell r="D312" t="str">
            <v xml:space="preserve">Mohamed Badr Abdalmajid </v>
          </cell>
          <cell r="E312" t="str">
            <v>Data Entry Clerk</v>
          </cell>
          <cell r="F312" t="str">
            <v>FS</v>
          </cell>
          <cell r="G312" t="str">
            <v>Field</v>
          </cell>
          <cell r="H312" t="str">
            <v>C</v>
          </cell>
          <cell r="I312">
            <v>0</v>
          </cell>
          <cell r="J312">
            <v>0</v>
          </cell>
          <cell r="K312">
            <v>0</v>
          </cell>
          <cell r="L312">
            <v>580536.02859999996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Z312">
            <v>0</v>
          </cell>
          <cell r="AA312">
            <v>0</v>
          </cell>
        </row>
        <row r="313">
          <cell r="A313" t="str">
            <v>EF0312</v>
          </cell>
          <cell r="B313" t="str">
            <v>Active</v>
          </cell>
          <cell r="C313" t="str">
            <v>ELFASHER</v>
          </cell>
          <cell r="D313" t="str">
            <v xml:space="preserve">Zakaria Mohamed Khamees </v>
          </cell>
          <cell r="E313" t="str">
            <v>Driver</v>
          </cell>
          <cell r="F313" t="str">
            <v>LOG</v>
          </cell>
          <cell r="G313" t="str">
            <v>Office</v>
          </cell>
          <cell r="H313" t="str">
            <v>C</v>
          </cell>
          <cell r="I313">
            <v>0</v>
          </cell>
          <cell r="J313">
            <v>13.904109589041095</v>
          </cell>
          <cell r="K313">
            <v>0</v>
          </cell>
          <cell r="L313">
            <v>580536.02859999996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Z313">
            <v>0</v>
          </cell>
          <cell r="AA313">
            <v>0</v>
          </cell>
        </row>
        <row r="314">
          <cell r="A314" t="str">
            <v>EF0313</v>
          </cell>
          <cell r="B314" t="str">
            <v>Active</v>
          </cell>
          <cell r="C314" t="str">
            <v>ELFASHER</v>
          </cell>
          <cell r="D314" t="str">
            <v xml:space="preserve">Adam Osman Mukhtar </v>
          </cell>
          <cell r="E314" t="str">
            <v>Driver</v>
          </cell>
          <cell r="F314" t="str">
            <v>LOG</v>
          </cell>
          <cell r="G314" t="str">
            <v>Office</v>
          </cell>
          <cell r="H314" t="str">
            <v>C</v>
          </cell>
          <cell r="I314">
            <v>0</v>
          </cell>
          <cell r="J314">
            <v>13.904109589041095</v>
          </cell>
          <cell r="K314">
            <v>0</v>
          </cell>
          <cell r="L314">
            <v>580536.02859999996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Z314">
            <v>0</v>
          </cell>
          <cell r="AA314">
            <v>0</v>
          </cell>
        </row>
        <row r="315">
          <cell r="A315" t="str">
            <v>EF0314</v>
          </cell>
          <cell r="B315" t="str">
            <v>Active</v>
          </cell>
          <cell r="C315" t="str">
            <v>ELFASHER</v>
          </cell>
          <cell r="D315" t="str">
            <v xml:space="preserve">Mohamed Adam Mohamed Abdalla </v>
          </cell>
          <cell r="E315" t="str">
            <v>Driver</v>
          </cell>
          <cell r="F315" t="str">
            <v>LOG</v>
          </cell>
          <cell r="G315" t="str">
            <v>Office</v>
          </cell>
          <cell r="H315" t="str">
            <v>C</v>
          </cell>
          <cell r="I315">
            <v>0</v>
          </cell>
          <cell r="J315">
            <v>13.904109589041095</v>
          </cell>
          <cell r="K315">
            <v>0</v>
          </cell>
          <cell r="L315">
            <v>580536.02859999996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Z315">
            <v>0</v>
          </cell>
          <cell r="AA315">
            <v>0</v>
          </cell>
        </row>
        <row r="316">
          <cell r="A316" t="str">
            <v>EF0315</v>
          </cell>
          <cell r="B316" t="str">
            <v>Stopped</v>
          </cell>
          <cell r="C316" t="str">
            <v>ELFASHER</v>
          </cell>
          <cell r="D316" t="str">
            <v xml:space="preserve">Elsadig Eissa Samani </v>
          </cell>
          <cell r="E316" t="str">
            <v>Driver</v>
          </cell>
          <cell r="F316" t="str">
            <v>LOG</v>
          </cell>
          <cell r="G316" t="str">
            <v>Office</v>
          </cell>
          <cell r="H316" t="str">
            <v>C</v>
          </cell>
          <cell r="I316">
            <v>0</v>
          </cell>
          <cell r="J316">
            <v>0</v>
          </cell>
          <cell r="K316">
            <v>0</v>
          </cell>
          <cell r="L316">
            <v>580536.02859999996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Z316">
            <v>0</v>
          </cell>
          <cell r="AA316">
            <v>0</v>
          </cell>
        </row>
        <row r="317">
          <cell r="A317" t="str">
            <v>EF0316</v>
          </cell>
          <cell r="B317" t="str">
            <v>Stopped</v>
          </cell>
          <cell r="C317" t="str">
            <v>ELFASHER</v>
          </cell>
          <cell r="D317" t="str">
            <v xml:space="preserve">Adam Omer Abaker </v>
          </cell>
          <cell r="E317" t="str">
            <v>Watchman</v>
          </cell>
          <cell r="F317" t="str">
            <v>LOG</v>
          </cell>
          <cell r="G317" t="str">
            <v>Field</v>
          </cell>
          <cell r="H317" t="str">
            <v>A</v>
          </cell>
          <cell r="I317">
            <v>0</v>
          </cell>
          <cell r="J317">
            <v>0</v>
          </cell>
          <cell r="K317">
            <v>0</v>
          </cell>
          <cell r="L317">
            <v>396786.07494000002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Z317">
            <v>0</v>
          </cell>
          <cell r="AA317">
            <v>0</v>
          </cell>
        </row>
        <row r="318">
          <cell r="A318" t="str">
            <v>EF0317</v>
          </cell>
          <cell r="B318" t="str">
            <v>Stopped</v>
          </cell>
          <cell r="C318" t="str">
            <v>ELFASHER</v>
          </cell>
          <cell r="D318" t="str">
            <v xml:space="preserve">Mahmoud Ahmed Adam </v>
          </cell>
          <cell r="E318" t="str">
            <v>Watchman</v>
          </cell>
          <cell r="F318" t="str">
            <v>LOG</v>
          </cell>
          <cell r="G318" t="str">
            <v>Field</v>
          </cell>
          <cell r="H318" t="str">
            <v>A</v>
          </cell>
          <cell r="I318">
            <v>0</v>
          </cell>
          <cell r="J318">
            <v>0</v>
          </cell>
          <cell r="K318">
            <v>0</v>
          </cell>
          <cell r="L318">
            <v>396786.07494000002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Z318">
            <v>0</v>
          </cell>
          <cell r="AA318">
            <v>0</v>
          </cell>
        </row>
        <row r="319">
          <cell r="A319" t="str">
            <v>EF0318</v>
          </cell>
          <cell r="B319" t="str">
            <v>Stopped</v>
          </cell>
          <cell r="C319" t="str">
            <v>ELFASHER</v>
          </cell>
          <cell r="D319" t="str">
            <v xml:space="preserve">Sanossi Mohamed Ibrahim </v>
          </cell>
          <cell r="E319" t="str">
            <v>Watchman</v>
          </cell>
          <cell r="F319" t="str">
            <v>LOG</v>
          </cell>
          <cell r="G319" t="str">
            <v>Field</v>
          </cell>
          <cell r="H319" t="str">
            <v>A</v>
          </cell>
          <cell r="I319">
            <v>0</v>
          </cell>
          <cell r="J319">
            <v>0</v>
          </cell>
          <cell r="K319">
            <v>0</v>
          </cell>
          <cell r="L319">
            <v>396786.07494000002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Z319">
            <v>0</v>
          </cell>
          <cell r="AA319">
            <v>0</v>
          </cell>
        </row>
        <row r="320">
          <cell r="A320" t="str">
            <v>EF0319</v>
          </cell>
          <cell r="B320" t="str">
            <v>Stopped</v>
          </cell>
          <cell r="C320" t="str">
            <v>ELFASHER</v>
          </cell>
          <cell r="D320" t="str">
            <v xml:space="preserve">Adam Yaya MOHAMED </v>
          </cell>
          <cell r="E320" t="str">
            <v>Watchman</v>
          </cell>
          <cell r="F320" t="str">
            <v>LOG</v>
          </cell>
          <cell r="G320" t="str">
            <v>Field</v>
          </cell>
          <cell r="H320" t="str">
            <v>A</v>
          </cell>
          <cell r="I320">
            <v>0</v>
          </cell>
          <cell r="J320">
            <v>0</v>
          </cell>
          <cell r="K320">
            <v>0</v>
          </cell>
          <cell r="L320">
            <v>396786.07494000002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Z320">
            <v>0</v>
          </cell>
          <cell r="AA320">
            <v>0</v>
          </cell>
        </row>
        <row r="321">
          <cell r="A321" t="str">
            <v>EF0320</v>
          </cell>
          <cell r="B321" t="str">
            <v>Stopped</v>
          </cell>
          <cell r="C321" t="str">
            <v>ELFASHER</v>
          </cell>
          <cell r="D321" t="str">
            <v xml:space="preserve">Elsadig Arja Abdurahman </v>
          </cell>
          <cell r="E321" t="str">
            <v>Drilling Assistant</v>
          </cell>
          <cell r="F321" t="str">
            <v>WS</v>
          </cell>
          <cell r="G321" t="str">
            <v>Field</v>
          </cell>
          <cell r="H321" t="str">
            <v>D</v>
          </cell>
          <cell r="I321">
            <v>0</v>
          </cell>
          <cell r="J321">
            <v>0</v>
          </cell>
          <cell r="K321">
            <v>0</v>
          </cell>
          <cell r="L321">
            <v>706535.77600000007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Z321">
            <v>0</v>
          </cell>
          <cell r="AA321">
            <v>0</v>
          </cell>
        </row>
        <row r="322">
          <cell r="A322" t="str">
            <v>EF0321</v>
          </cell>
          <cell r="B322" t="str">
            <v>Active</v>
          </cell>
          <cell r="C322" t="str">
            <v>ELFASHER</v>
          </cell>
          <cell r="D322" t="str">
            <v xml:space="preserve">Haider  Hamid Sharif </v>
          </cell>
          <cell r="E322" t="str">
            <v>Stock manager assistant</v>
          </cell>
          <cell r="F322" t="str">
            <v>LOG</v>
          </cell>
          <cell r="G322" t="str">
            <v>Office</v>
          </cell>
          <cell r="H322" t="str">
            <v>D</v>
          </cell>
          <cell r="I322">
            <v>39142</v>
          </cell>
          <cell r="J322" t="str">
            <v>3 months</v>
          </cell>
          <cell r="K322" t="str">
            <v>February</v>
          </cell>
          <cell r="L322">
            <v>706535.77600000007</v>
          </cell>
          <cell r="M322">
            <v>670000</v>
          </cell>
          <cell r="N322">
            <v>0</v>
          </cell>
          <cell r="O322">
            <v>200000</v>
          </cell>
          <cell r="P322">
            <v>200000</v>
          </cell>
          <cell r="Q322">
            <v>270000</v>
          </cell>
          <cell r="Z322">
            <v>0</v>
          </cell>
          <cell r="AA322">
            <v>0</v>
          </cell>
        </row>
        <row r="323">
          <cell r="A323" t="str">
            <v>EF0322</v>
          </cell>
          <cell r="B323" t="str">
            <v>Active</v>
          </cell>
          <cell r="C323" t="str">
            <v>ELFASHER</v>
          </cell>
          <cell r="D323" t="str">
            <v xml:space="preserve">Khalid Hassan El Ahnef Ahmed </v>
          </cell>
          <cell r="E323" t="str">
            <v>Driver</v>
          </cell>
          <cell r="F323" t="str">
            <v>LOG</v>
          </cell>
          <cell r="G323" t="str">
            <v>Office</v>
          </cell>
          <cell r="H323" t="str">
            <v>C</v>
          </cell>
          <cell r="I323">
            <v>0</v>
          </cell>
          <cell r="J323">
            <v>13.904109589041095</v>
          </cell>
          <cell r="K323">
            <v>0</v>
          </cell>
          <cell r="L323">
            <v>580536.02859999996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Z323">
            <v>0</v>
          </cell>
          <cell r="AA323">
            <v>0</v>
          </cell>
        </row>
        <row r="324">
          <cell r="A324" t="str">
            <v>EF0323</v>
          </cell>
          <cell r="B324" t="str">
            <v>Active</v>
          </cell>
          <cell r="C324" t="str">
            <v>ELFASHER</v>
          </cell>
          <cell r="D324" t="str">
            <v xml:space="preserve">Hamid Gamer El Deen Abaker </v>
          </cell>
          <cell r="E324" t="str">
            <v>Medical Assistant</v>
          </cell>
          <cell r="F324" t="str">
            <v>NUT</v>
          </cell>
          <cell r="G324" t="str">
            <v>TFC</v>
          </cell>
          <cell r="H324" t="str">
            <v>E</v>
          </cell>
          <cell r="I324">
            <v>0</v>
          </cell>
          <cell r="J324">
            <v>11.84931506849315</v>
          </cell>
          <cell r="K324">
            <v>0</v>
          </cell>
          <cell r="L324">
            <v>848286.0736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Z324">
            <v>0</v>
          </cell>
          <cell r="AA324">
            <v>0</v>
          </cell>
        </row>
        <row r="325">
          <cell r="A325" t="str">
            <v>EF0324</v>
          </cell>
          <cell r="B325" t="str">
            <v>Active</v>
          </cell>
          <cell r="C325" t="str">
            <v>ELFASHER</v>
          </cell>
          <cell r="D325" t="str">
            <v xml:space="preserve">Abdelrahim ABDALLAH ADAM </v>
          </cell>
          <cell r="E325" t="str">
            <v>Veterinary Officer</v>
          </cell>
          <cell r="F325" t="str">
            <v>FS</v>
          </cell>
          <cell r="G325" t="str">
            <v>Field</v>
          </cell>
          <cell r="H325" t="str">
            <v>E</v>
          </cell>
          <cell r="I325">
            <v>0</v>
          </cell>
          <cell r="J325">
            <v>9.7945205479452042</v>
          </cell>
          <cell r="K325">
            <v>0</v>
          </cell>
          <cell r="L325">
            <v>848286.0736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Z325">
            <v>0</v>
          </cell>
          <cell r="AA325">
            <v>0</v>
          </cell>
        </row>
        <row r="326">
          <cell r="A326" t="str">
            <v>EF0325</v>
          </cell>
          <cell r="B326" t="str">
            <v>Active</v>
          </cell>
          <cell r="C326" t="str">
            <v>ELFASHER</v>
          </cell>
          <cell r="D326" t="str">
            <v xml:space="preserve">Yahya Abdalla Yagoub </v>
          </cell>
          <cell r="E326" t="str">
            <v>watchman</v>
          </cell>
          <cell r="F326" t="str">
            <v>NUT</v>
          </cell>
          <cell r="G326" t="str">
            <v>OTP</v>
          </cell>
          <cell r="H326" t="str">
            <v>A</v>
          </cell>
          <cell r="I326">
            <v>0</v>
          </cell>
          <cell r="J326">
            <v>5.6849315068493151</v>
          </cell>
          <cell r="K326">
            <v>0</v>
          </cell>
          <cell r="L326">
            <v>396786.07494000002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Z326">
            <v>0</v>
          </cell>
          <cell r="AA326">
            <v>0</v>
          </cell>
        </row>
        <row r="327">
          <cell r="A327" t="str">
            <v>EF0326</v>
          </cell>
          <cell r="B327" t="str">
            <v>Active</v>
          </cell>
          <cell r="C327" t="str">
            <v>ELFASHER</v>
          </cell>
          <cell r="D327" t="str">
            <v xml:space="preserve">Haviz Ahmed Elbalowla  </v>
          </cell>
          <cell r="E327" t="str">
            <v>watchman</v>
          </cell>
          <cell r="F327" t="str">
            <v>NUT</v>
          </cell>
          <cell r="G327" t="str">
            <v>OTP</v>
          </cell>
          <cell r="H327" t="str">
            <v>A</v>
          </cell>
          <cell r="I327">
            <v>0</v>
          </cell>
          <cell r="J327">
            <v>5.6849315068493151</v>
          </cell>
          <cell r="K327">
            <v>0</v>
          </cell>
          <cell r="L327">
            <v>396786.07494000002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Z327">
            <v>0</v>
          </cell>
          <cell r="AA327">
            <v>0</v>
          </cell>
        </row>
        <row r="328">
          <cell r="A328" t="str">
            <v>EF0327</v>
          </cell>
          <cell r="B328" t="str">
            <v>Active</v>
          </cell>
          <cell r="C328" t="str">
            <v>ELFASHER</v>
          </cell>
          <cell r="D328" t="str">
            <v xml:space="preserve">Ismael Ahmed Osman </v>
          </cell>
          <cell r="E328" t="str">
            <v>watchman</v>
          </cell>
          <cell r="F328" t="str">
            <v>NUT</v>
          </cell>
          <cell r="G328" t="str">
            <v>OTP</v>
          </cell>
          <cell r="H328" t="str">
            <v>A</v>
          </cell>
          <cell r="I328">
            <v>0</v>
          </cell>
          <cell r="J328">
            <v>5.6849315068493151</v>
          </cell>
          <cell r="K328">
            <v>0</v>
          </cell>
          <cell r="L328">
            <v>396786.07494000002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Z328">
            <v>0</v>
          </cell>
          <cell r="AA328">
            <v>0</v>
          </cell>
        </row>
        <row r="329">
          <cell r="A329" t="str">
            <v>EF0328</v>
          </cell>
          <cell r="B329" t="str">
            <v>Active</v>
          </cell>
          <cell r="C329" t="str">
            <v>ELFASHER</v>
          </cell>
          <cell r="D329" t="str">
            <v xml:space="preserve">Ahmed Ibrahim Ahmed </v>
          </cell>
          <cell r="E329" t="str">
            <v>watchman</v>
          </cell>
          <cell r="F329" t="str">
            <v>NUT</v>
          </cell>
          <cell r="G329" t="str">
            <v>OTP</v>
          </cell>
          <cell r="H329" t="str">
            <v>A</v>
          </cell>
          <cell r="I329">
            <v>0</v>
          </cell>
          <cell r="J329">
            <v>5.6849315068493151</v>
          </cell>
          <cell r="K329">
            <v>0</v>
          </cell>
          <cell r="L329">
            <v>396786.07494000002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Z329">
            <v>0</v>
          </cell>
          <cell r="AA329">
            <v>0</v>
          </cell>
        </row>
        <row r="330">
          <cell r="A330" t="str">
            <v>EF0329</v>
          </cell>
          <cell r="B330" t="str">
            <v>Active</v>
          </cell>
          <cell r="C330" t="str">
            <v>ELFASHER</v>
          </cell>
          <cell r="D330" t="str">
            <v xml:space="preserve">Ishag Gamar Eldeen Abdalla </v>
          </cell>
          <cell r="E330" t="str">
            <v>watchman</v>
          </cell>
          <cell r="F330" t="str">
            <v>NUT</v>
          </cell>
          <cell r="G330" t="str">
            <v>OTP</v>
          </cell>
          <cell r="H330" t="str">
            <v>A</v>
          </cell>
          <cell r="I330">
            <v>0</v>
          </cell>
          <cell r="J330">
            <v>5.6849315068493151</v>
          </cell>
          <cell r="K330">
            <v>0</v>
          </cell>
          <cell r="L330">
            <v>396786.07494000002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Z330">
            <v>0</v>
          </cell>
          <cell r="AA330">
            <v>0</v>
          </cell>
        </row>
        <row r="331">
          <cell r="A331" t="str">
            <v>EF0330</v>
          </cell>
          <cell r="B331" t="str">
            <v>Active</v>
          </cell>
          <cell r="C331" t="str">
            <v>ELFASHER</v>
          </cell>
          <cell r="D331" t="str">
            <v xml:space="preserve">Mubarak Abdulatif Al Sanosy </v>
          </cell>
          <cell r="E331" t="str">
            <v>Building Team Leader</v>
          </cell>
          <cell r="F331" t="str">
            <v>WS</v>
          </cell>
          <cell r="G331" t="str">
            <v>Field</v>
          </cell>
          <cell r="H331" t="str">
            <v>E</v>
          </cell>
          <cell r="I331">
            <v>0</v>
          </cell>
          <cell r="J331">
            <v>3.6301369863013697</v>
          </cell>
          <cell r="K331">
            <v>0</v>
          </cell>
          <cell r="L331">
            <v>848286.0736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Z331">
            <v>0</v>
          </cell>
          <cell r="AA331">
            <v>0</v>
          </cell>
        </row>
        <row r="332">
          <cell r="A332" t="str">
            <v>EF0331</v>
          </cell>
          <cell r="B332" t="str">
            <v>Active</v>
          </cell>
          <cell r="C332" t="str">
            <v>ELFASHER</v>
          </cell>
          <cell r="D332" t="str">
            <v xml:space="preserve">Haroun Musa Ibrahim  </v>
          </cell>
          <cell r="E332" t="str">
            <v>Home visitor</v>
          </cell>
          <cell r="F332" t="str">
            <v>NUT</v>
          </cell>
          <cell r="G332" t="str">
            <v>OTP</v>
          </cell>
          <cell r="H332" t="str">
            <v>B</v>
          </cell>
          <cell r="I332">
            <v>0</v>
          </cell>
          <cell r="J332">
            <v>1.5753424657534245</v>
          </cell>
          <cell r="K332">
            <v>0</v>
          </cell>
          <cell r="L332">
            <v>470286.45574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Z332">
            <v>0</v>
          </cell>
          <cell r="AA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Z333">
            <v>0</v>
          </cell>
          <cell r="AA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Z334">
            <v>0</v>
          </cell>
          <cell r="AA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Z335">
            <v>0</v>
          </cell>
          <cell r="AA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Z336">
            <v>0</v>
          </cell>
          <cell r="AA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Z337">
            <v>0</v>
          </cell>
          <cell r="AA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Z338">
            <v>0</v>
          </cell>
          <cell r="AA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Z339">
            <v>0</v>
          </cell>
          <cell r="AA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Z340">
            <v>0</v>
          </cell>
          <cell r="AA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Z341">
            <v>0</v>
          </cell>
          <cell r="AA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Z342">
            <v>0</v>
          </cell>
          <cell r="AA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Z343">
            <v>0</v>
          </cell>
          <cell r="AA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Z344">
            <v>0</v>
          </cell>
          <cell r="AA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Z345">
            <v>0</v>
          </cell>
          <cell r="AA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Z346">
            <v>0</v>
          </cell>
          <cell r="AA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Z347">
            <v>0</v>
          </cell>
          <cell r="AA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Z348">
            <v>0</v>
          </cell>
          <cell r="AA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Z349">
            <v>0</v>
          </cell>
          <cell r="AA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Z350">
            <v>0</v>
          </cell>
          <cell r="AA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Z351">
            <v>0</v>
          </cell>
          <cell r="AA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Z352">
            <v>0</v>
          </cell>
          <cell r="AA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Z353">
            <v>0</v>
          </cell>
          <cell r="AA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Z354">
            <v>0</v>
          </cell>
          <cell r="AA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Z355">
            <v>0</v>
          </cell>
          <cell r="AA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Z356">
            <v>0</v>
          </cell>
          <cell r="AA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Z357">
            <v>0</v>
          </cell>
          <cell r="AA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Z358">
            <v>0</v>
          </cell>
          <cell r="AA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Z359">
            <v>0</v>
          </cell>
          <cell r="AA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Z360">
            <v>0</v>
          </cell>
          <cell r="AA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Z361">
            <v>0</v>
          </cell>
          <cell r="AA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Z362">
            <v>0</v>
          </cell>
          <cell r="AA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Z363">
            <v>0</v>
          </cell>
          <cell r="AA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Z364">
            <v>0</v>
          </cell>
          <cell r="AA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Z365">
            <v>0</v>
          </cell>
          <cell r="AA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Z366">
            <v>0</v>
          </cell>
          <cell r="AA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Z367">
            <v>0</v>
          </cell>
          <cell r="AA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Z368">
            <v>0</v>
          </cell>
          <cell r="AA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Z369">
            <v>0</v>
          </cell>
          <cell r="AA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Z370">
            <v>0</v>
          </cell>
          <cell r="AA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Z371">
            <v>0</v>
          </cell>
          <cell r="AA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Z372">
            <v>0</v>
          </cell>
          <cell r="AA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Z373">
            <v>0</v>
          </cell>
          <cell r="AA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Z374">
            <v>0</v>
          </cell>
          <cell r="AA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Z375">
            <v>0</v>
          </cell>
          <cell r="AA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Z376">
            <v>0</v>
          </cell>
          <cell r="AA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Z377">
            <v>0</v>
          </cell>
          <cell r="AA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Z378">
            <v>0</v>
          </cell>
          <cell r="AA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Z379">
            <v>0</v>
          </cell>
          <cell r="AA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Z380">
            <v>0</v>
          </cell>
          <cell r="AA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Z381">
            <v>0</v>
          </cell>
          <cell r="AA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Z382">
            <v>0</v>
          </cell>
          <cell r="AA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Z383">
            <v>0</v>
          </cell>
          <cell r="AA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Z384">
            <v>0</v>
          </cell>
          <cell r="AA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Z385">
            <v>0</v>
          </cell>
          <cell r="AA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Z386">
            <v>0</v>
          </cell>
          <cell r="AA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Z387">
            <v>0</v>
          </cell>
          <cell r="AA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Z388">
            <v>0</v>
          </cell>
          <cell r="AA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Z389">
            <v>0</v>
          </cell>
          <cell r="AA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Z390">
            <v>0</v>
          </cell>
          <cell r="AA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Z391">
            <v>0</v>
          </cell>
          <cell r="AA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Z392">
            <v>0</v>
          </cell>
          <cell r="AA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Z393">
            <v>0</v>
          </cell>
          <cell r="AA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Z394">
            <v>0</v>
          </cell>
          <cell r="AA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Z395">
            <v>0</v>
          </cell>
          <cell r="AA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Z396">
            <v>0</v>
          </cell>
          <cell r="AA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Z397">
            <v>0</v>
          </cell>
          <cell r="AA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Z398">
            <v>0</v>
          </cell>
          <cell r="AA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Z399">
            <v>0</v>
          </cell>
          <cell r="AA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Z400">
            <v>0</v>
          </cell>
          <cell r="AA400">
            <v>0</v>
          </cell>
        </row>
      </sheetData>
      <sheetData sheetId="8" refreshError="1">
        <row r="4">
          <cell r="B4" t="str">
            <v>STAFF CODE</v>
          </cell>
          <cell r="L4" t="str">
            <v>AMOUNT REIMBURSED</v>
          </cell>
        </row>
        <row r="5">
          <cell r="B5" t="str">
            <v>EF0330</v>
          </cell>
          <cell r="L5">
            <v>14000</v>
          </cell>
        </row>
        <row r="6">
          <cell r="B6" t="str">
            <v>EF0176</v>
          </cell>
          <cell r="L6">
            <v>31000</v>
          </cell>
        </row>
        <row r="7">
          <cell r="B7" t="str">
            <v>EF0102</v>
          </cell>
          <cell r="L7">
            <v>20000</v>
          </cell>
        </row>
        <row r="8">
          <cell r="B8" t="str">
            <v>EF0261</v>
          </cell>
          <cell r="L8">
            <v>323000</v>
          </cell>
        </row>
        <row r="9">
          <cell r="B9" t="str">
            <v>EF0085</v>
          </cell>
          <cell r="L9">
            <v>9000</v>
          </cell>
        </row>
        <row r="10">
          <cell r="B10" t="str">
            <v>EF0078</v>
          </cell>
          <cell r="L10">
            <v>12000</v>
          </cell>
        </row>
        <row r="11">
          <cell r="B11" t="str">
            <v>EF0154</v>
          </cell>
          <cell r="L11">
            <v>10000</v>
          </cell>
        </row>
        <row r="12">
          <cell r="B12" t="str">
            <v>EF0290</v>
          </cell>
          <cell r="L12">
            <v>62000</v>
          </cell>
        </row>
        <row r="13">
          <cell r="B13" t="str">
            <v>EF0135</v>
          </cell>
          <cell r="L13">
            <v>58000</v>
          </cell>
        </row>
        <row r="14">
          <cell r="B14" t="str">
            <v>EF0178</v>
          </cell>
          <cell r="L14">
            <v>24000</v>
          </cell>
        </row>
        <row r="15">
          <cell r="B15" t="str">
            <v>EF0227</v>
          </cell>
          <cell r="L15">
            <v>69000</v>
          </cell>
        </row>
        <row r="16">
          <cell r="B16" t="str">
            <v>EF0313</v>
          </cell>
          <cell r="L16">
            <v>50000</v>
          </cell>
        </row>
        <row r="17">
          <cell r="B17" t="str">
            <v>EF0152</v>
          </cell>
          <cell r="L17">
            <v>28000</v>
          </cell>
        </row>
        <row r="18">
          <cell r="B18" t="str">
            <v>EF0300</v>
          </cell>
          <cell r="L18">
            <v>18000</v>
          </cell>
        </row>
        <row r="19">
          <cell r="B19" t="str">
            <v>EF0154</v>
          </cell>
          <cell r="L19">
            <v>14000</v>
          </cell>
        </row>
        <row r="20">
          <cell r="B20" t="str">
            <v>EF0150</v>
          </cell>
          <cell r="L20">
            <v>49000</v>
          </cell>
        </row>
        <row r="21">
          <cell r="B21" t="str">
            <v>EF0176</v>
          </cell>
          <cell r="L21">
            <v>63000</v>
          </cell>
        </row>
        <row r="22">
          <cell r="B22" t="str">
            <v>EF0084</v>
          </cell>
          <cell r="L22">
            <v>21000</v>
          </cell>
        </row>
        <row r="23">
          <cell r="B23" t="str">
            <v>EF0321</v>
          </cell>
          <cell r="L23">
            <v>18000</v>
          </cell>
        </row>
        <row r="24">
          <cell r="B24" t="str">
            <v>EF0270</v>
          </cell>
          <cell r="L24">
            <v>36000</v>
          </cell>
        </row>
        <row r="25">
          <cell r="B25" t="str">
            <v>EF0215</v>
          </cell>
          <cell r="L25">
            <v>38000</v>
          </cell>
        </row>
        <row r="26">
          <cell r="B26" t="str">
            <v>EF0138</v>
          </cell>
          <cell r="L26">
            <v>16000</v>
          </cell>
        </row>
        <row r="27">
          <cell r="B27" t="str">
            <v>EF0188</v>
          </cell>
          <cell r="L27">
            <v>13000</v>
          </cell>
        </row>
        <row r="28">
          <cell r="B28" t="str">
            <v>EF0321</v>
          </cell>
          <cell r="L28">
            <v>18000</v>
          </cell>
        </row>
        <row r="29">
          <cell r="B29" t="str">
            <v>EF0184</v>
          </cell>
          <cell r="L29">
            <v>70000</v>
          </cell>
        </row>
        <row r="30">
          <cell r="B30" t="str">
            <v>EF0231</v>
          </cell>
          <cell r="L30">
            <v>91000</v>
          </cell>
        </row>
        <row r="31">
          <cell r="B31" t="str">
            <v>EF0184</v>
          </cell>
          <cell r="L31">
            <v>25000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  <row r="55">
          <cell r="L55">
            <v>0</v>
          </cell>
        </row>
      </sheetData>
      <sheetData sheetId="9" refreshError="1">
        <row r="4">
          <cell r="A4" t="str">
            <v>STAFF CODE</v>
          </cell>
          <cell r="B4" t="str">
            <v>STATUS</v>
          </cell>
          <cell r="C4" t="str">
            <v>NAME</v>
          </cell>
          <cell r="D4" t="str">
            <v>DEPT</v>
          </cell>
          <cell r="E4" t="str">
            <v>AREA</v>
          </cell>
          <cell r="F4" t="str">
            <v>POSITION</v>
          </cell>
          <cell r="G4" t="str">
            <v>PROJECT CODE</v>
          </cell>
          <cell r="H4" t="str">
            <v>RELOCATED EMPLOYEE</v>
          </cell>
          <cell r="I4" t="str">
            <v>RELOCATION ALLOWANCE</v>
          </cell>
          <cell r="J4" t="str">
            <v>NUMBER OF WORKING DAYS OFF</v>
          </cell>
          <cell r="K4" t="str">
            <v>BONUS</v>
          </cell>
          <cell r="L4" t="str">
            <v>EXTRAPAY</v>
          </cell>
        </row>
        <row r="5">
          <cell r="A5" t="str">
            <v>EF0001</v>
          </cell>
          <cell r="B5" t="str">
            <v>Active</v>
          </cell>
          <cell r="C5" t="str">
            <v>Abdalla EL NOUR MOHAMMED YAHIA</v>
          </cell>
          <cell r="D5" t="str">
            <v>NUT</v>
          </cell>
          <cell r="E5" t="str">
            <v>TFC</v>
          </cell>
          <cell r="F5" t="str">
            <v>Watchman</v>
          </cell>
          <cell r="G5" t="str">
            <v>EFN01</v>
          </cell>
          <cell r="H5" t="str">
            <v>Not relocated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EF0002</v>
          </cell>
          <cell r="B6" t="str">
            <v>Stopped</v>
          </cell>
          <cell r="C6" t="str">
            <v>Abdalla IDRISS DEILA MANSUR</v>
          </cell>
          <cell r="D6" t="str">
            <v>LOG</v>
          </cell>
          <cell r="E6" t="str">
            <v>Office</v>
          </cell>
          <cell r="F6" t="str">
            <v>Driver</v>
          </cell>
          <cell r="G6" t="str">
            <v>EFC01</v>
          </cell>
          <cell r="H6" t="str">
            <v>Not relocated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EF0003</v>
          </cell>
          <cell r="B7" t="str">
            <v>Stopped</v>
          </cell>
          <cell r="C7" t="str">
            <v xml:space="preserve">Abdallah AHMED ISSA </v>
          </cell>
          <cell r="D7" t="str">
            <v>NUT</v>
          </cell>
          <cell r="E7" t="str">
            <v>SFC</v>
          </cell>
          <cell r="F7" t="str">
            <v>Watchman</v>
          </cell>
          <cell r="G7" t="str">
            <v>EFN01</v>
          </cell>
          <cell r="H7" t="str">
            <v>Not relocated</v>
          </cell>
          <cell r="I7">
            <v>0</v>
          </cell>
          <cell r="J7">
            <v>0</v>
          </cell>
          <cell r="K7">
            <v>0</v>
          </cell>
        </row>
        <row r="8">
          <cell r="A8" t="str">
            <v>EF0004</v>
          </cell>
          <cell r="B8" t="str">
            <v>Stopped</v>
          </cell>
          <cell r="C8" t="str">
            <v>Abdallah EISSA ADAM</v>
          </cell>
          <cell r="D8" t="str">
            <v>NUT</v>
          </cell>
          <cell r="E8" t="str">
            <v>SFC</v>
          </cell>
          <cell r="F8" t="str">
            <v>Watchman</v>
          </cell>
          <cell r="G8" t="str">
            <v>EFN01</v>
          </cell>
          <cell r="H8" t="str">
            <v>Not relocated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EF0005</v>
          </cell>
          <cell r="B9" t="str">
            <v>Stopped</v>
          </cell>
          <cell r="C9" t="str">
            <v>Abdulaziz ADAM ISHAG</v>
          </cell>
          <cell r="D9" t="str">
            <v>NUT</v>
          </cell>
          <cell r="E9" t="str">
            <v>SFC</v>
          </cell>
          <cell r="F9" t="str">
            <v xml:space="preserve">Food Mixer </v>
          </cell>
          <cell r="G9" t="str">
            <v>EFN01</v>
          </cell>
          <cell r="H9" t="str">
            <v>Not relocated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EF0007</v>
          </cell>
          <cell r="B10" t="str">
            <v>Active</v>
          </cell>
          <cell r="C10" t="str">
            <v>Abderahman OMER MOHAMED</v>
          </cell>
          <cell r="D10" t="str">
            <v>NUT</v>
          </cell>
          <cell r="E10" t="str">
            <v>TFC</v>
          </cell>
          <cell r="F10" t="str">
            <v xml:space="preserve">Phase Monitor </v>
          </cell>
          <cell r="G10" t="str">
            <v>EFN01</v>
          </cell>
          <cell r="H10" t="str">
            <v>Not relocated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EF0008</v>
          </cell>
          <cell r="B11" t="str">
            <v>Stopped</v>
          </cell>
          <cell r="C11" t="str">
            <v>Abdulkazim YOUSSUF MOHAMED</v>
          </cell>
          <cell r="D11" t="str">
            <v>NUT</v>
          </cell>
          <cell r="E11" t="str">
            <v>SFC</v>
          </cell>
          <cell r="F11" t="str">
            <v>Watchman</v>
          </cell>
          <cell r="G11" t="str">
            <v>EFN01</v>
          </cell>
          <cell r="H11" t="str">
            <v>Not relocated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EF0009</v>
          </cell>
          <cell r="B12" t="str">
            <v>Stopped</v>
          </cell>
          <cell r="C12" t="str">
            <v>Abdulkrim ADAM IZAK</v>
          </cell>
          <cell r="D12" t="str">
            <v>NUT</v>
          </cell>
          <cell r="E12" t="str">
            <v>SFC</v>
          </cell>
          <cell r="F12" t="str">
            <v xml:space="preserve">Food Mixer </v>
          </cell>
          <cell r="G12" t="str">
            <v>EFN01</v>
          </cell>
          <cell r="H12" t="str">
            <v>Not relocated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EF0010</v>
          </cell>
          <cell r="B13" t="str">
            <v>Stopped</v>
          </cell>
          <cell r="C13" t="str">
            <v xml:space="preserve">Abaker ARBAB ADAM </v>
          </cell>
          <cell r="D13" t="str">
            <v>NUT</v>
          </cell>
          <cell r="E13" t="str">
            <v>SFC</v>
          </cell>
          <cell r="F13" t="str">
            <v>Watchman</v>
          </cell>
          <cell r="G13" t="str">
            <v>EFN01</v>
          </cell>
          <cell r="H13" t="str">
            <v>Not relocated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EF0011</v>
          </cell>
          <cell r="B14" t="str">
            <v>Active</v>
          </cell>
          <cell r="C14" t="str">
            <v>Abu Zaid MOHAMMED ABDALLAH</v>
          </cell>
          <cell r="D14" t="str">
            <v>LOG</v>
          </cell>
          <cell r="E14" t="str">
            <v>Office</v>
          </cell>
          <cell r="F14" t="str">
            <v>Transport/Secu Manager</v>
          </cell>
          <cell r="G14" t="str">
            <v>EFC01</v>
          </cell>
          <cell r="H14" t="str">
            <v>Not relocated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EF0012</v>
          </cell>
          <cell r="B15" t="str">
            <v>Stopped</v>
          </cell>
          <cell r="C15" t="str">
            <v>Adam ABAKHER AHMED</v>
          </cell>
          <cell r="D15" t="str">
            <v>NUT</v>
          </cell>
          <cell r="E15" t="str">
            <v>SFC</v>
          </cell>
          <cell r="F15" t="str">
            <v xml:space="preserve">Supervisor </v>
          </cell>
          <cell r="G15" t="str">
            <v>EFN01</v>
          </cell>
          <cell r="H15" t="str">
            <v>Not relocated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EF0013</v>
          </cell>
          <cell r="B16" t="str">
            <v>Active</v>
          </cell>
          <cell r="C16" t="str">
            <v>Adam IBRAHIM ABDALLA</v>
          </cell>
          <cell r="D16" t="str">
            <v>NUT</v>
          </cell>
          <cell r="E16" t="str">
            <v>OTP</v>
          </cell>
          <cell r="F16" t="str">
            <v>Registrar</v>
          </cell>
          <cell r="G16" t="str">
            <v>EFN01</v>
          </cell>
          <cell r="H16" t="str">
            <v>Not relocated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EF0014</v>
          </cell>
          <cell r="B17" t="str">
            <v>Active</v>
          </cell>
          <cell r="C17" t="str">
            <v xml:space="preserve">Adam MOHAMEDIN ADAM </v>
          </cell>
          <cell r="D17" t="str">
            <v>LOG</v>
          </cell>
          <cell r="E17" t="str">
            <v>Office</v>
          </cell>
          <cell r="F17" t="str">
            <v xml:space="preserve">Storekeeper </v>
          </cell>
          <cell r="G17" t="str">
            <v>EFC01</v>
          </cell>
          <cell r="H17" t="str">
            <v>Not relocated</v>
          </cell>
          <cell r="I17">
            <v>0</v>
          </cell>
          <cell r="J17">
            <v>0</v>
          </cell>
          <cell r="K17">
            <v>0</v>
          </cell>
        </row>
        <row r="18">
          <cell r="A18" t="str">
            <v>EF0015</v>
          </cell>
          <cell r="B18" t="str">
            <v>Stopped</v>
          </cell>
          <cell r="C18" t="str">
            <v>Adam MOHAMED ADAM SFC</v>
          </cell>
          <cell r="D18" t="str">
            <v>NUT</v>
          </cell>
          <cell r="E18" t="str">
            <v>SFC</v>
          </cell>
          <cell r="F18" t="str">
            <v>Health Educator</v>
          </cell>
          <cell r="G18" t="str">
            <v>EFN01</v>
          </cell>
          <cell r="H18" t="str">
            <v>Not relocated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EF0016</v>
          </cell>
          <cell r="B19" t="str">
            <v>Active</v>
          </cell>
          <cell r="C19" t="str">
            <v>Adam OSMAN AHMED</v>
          </cell>
          <cell r="D19" t="str">
            <v>NUT</v>
          </cell>
          <cell r="E19" t="str">
            <v>TFC</v>
          </cell>
          <cell r="F19" t="str">
            <v>PM team leader</v>
          </cell>
          <cell r="G19" t="str">
            <v>EFN01</v>
          </cell>
          <cell r="H19" t="str">
            <v>Not relocated</v>
          </cell>
          <cell r="I19">
            <v>0</v>
          </cell>
          <cell r="J19">
            <v>0</v>
          </cell>
          <cell r="K19">
            <v>0</v>
          </cell>
        </row>
        <row r="20">
          <cell r="A20" t="str">
            <v>EF0017</v>
          </cell>
          <cell r="B20" t="str">
            <v>Active</v>
          </cell>
          <cell r="C20" t="str">
            <v>Eldouma ABDELBASHER AHMED</v>
          </cell>
          <cell r="D20" t="str">
            <v>NUT</v>
          </cell>
          <cell r="E20" t="str">
            <v>TFC</v>
          </cell>
          <cell r="F20" t="str">
            <v>Watchman</v>
          </cell>
          <cell r="G20" t="str">
            <v>EFN01</v>
          </cell>
          <cell r="H20" t="str">
            <v>Not relocated</v>
          </cell>
          <cell r="I20">
            <v>0</v>
          </cell>
          <cell r="J20">
            <v>0</v>
          </cell>
          <cell r="K20">
            <v>0</v>
          </cell>
        </row>
        <row r="21">
          <cell r="A21" t="str">
            <v>EF0018</v>
          </cell>
          <cell r="B21" t="str">
            <v>Active</v>
          </cell>
          <cell r="C21" t="str">
            <v>Ahmed el Tijani MANSUR MAHMUD</v>
          </cell>
          <cell r="D21" t="str">
            <v>LOG</v>
          </cell>
          <cell r="E21" t="str">
            <v>Office</v>
          </cell>
          <cell r="F21" t="str">
            <v>Watchman</v>
          </cell>
          <cell r="G21" t="str">
            <v>EFC01</v>
          </cell>
          <cell r="H21" t="str">
            <v>Not relocated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EF0019</v>
          </cell>
          <cell r="B22" t="str">
            <v>Stopped</v>
          </cell>
          <cell r="C22" t="str">
            <v>Ahmed MEKKI AHMED</v>
          </cell>
          <cell r="D22" t="str">
            <v>NUT</v>
          </cell>
          <cell r="E22" t="str">
            <v>SFC</v>
          </cell>
          <cell r="F22" t="str">
            <v>Health Educator</v>
          </cell>
          <cell r="G22" t="str">
            <v>EFN01</v>
          </cell>
          <cell r="H22" t="str">
            <v>Not relocated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EF0020</v>
          </cell>
          <cell r="B23" t="str">
            <v>Active</v>
          </cell>
          <cell r="C23" t="str">
            <v xml:space="preserve">Ahmed YOUSSUF Mohamed </v>
          </cell>
          <cell r="D23" t="str">
            <v>FS</v>
          </cell>
          <cell r="E23" t="str">
            <v>Field</v>
          </cell>
          <cell r="F23" t="str">
            <v>Food security Supervisor</v>
          </cell>
          <cell r="G23" t="str">
            <v>EFF01</v>
          </cell>
          <cell r="H23" t="str">
            <v>Not relocated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EF0021</v>
          </cell>
          <cell r="B24" t="str">
            <v>Active</v>
          </cell>
          <cell r="C24" t="str">
            <v>Aisha BABIKIR SHUMO</v>
          </cell>
          <cell r="D24" t="str">
            <v>NUT</v>
          </cell>
          <cell r="E24" t="str">
            <v>TFC</v>
          </cell>
          <cell r="F24" t="str">
            <v>Home Visitor</v>
          </cell>
          <cell r="G24" t="str">
            <v>EFN01</v>
          </cell>
          <cell r="H24" t="str">
            <v>Not relocated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EF0022</v>
          </cell>
          <cell r="B25" t="str">
            <v>Stopped</v>
          </cell>
          <cell r="C25" t="str">
            <v>Al Tom AHMED IDRISS ALI</v>
          </cell>
          <cell r="D25" t="str">
            <v>LOG</v>
          </cell>
          <cell r="E25" t="str">
            <v>Guest House</v>
          </cell>
          <cell r="F25" t="str">
            <v>Watchman</v>
          </cell>
          <cell r="G25" t="str">
            <v>EFC01</v>
          </cell>
          <cell r="H25" t="str">
            <v>Not relocated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>EF0023</v>
          </cell>
          <cell r="B26" t="str">
            <v>Active</v>
          </cell>
          <cell r="C26" t="str">
            <v>Al Tom ISMAIL MOHAMMED</v>
          </cell>
          <cell r="D26" t="str">
            <v>LOG</v>
          </cell>
          <cell r="E26" t="str">
            <v>WHouse</v>
          </cell>
          <cell r="F26" t="str">
            <v xml:space="preserve">Watchman </v>
          </cell>
          <cell r="G26" t="str">
            <v>EFC01</v>
          </cell>
          <cell r="H26" t="str">
            <v>Not relocated</v>
          </cell>
          <cell r="I26">
            <v>0</v>
          </cell>
          <cell r="J26">
            <v>0</v>
          </cell>
          <cell r="K26">
            <v>0</v>
          </cell>
        </row>
        <row r="27">
          <cell r="A27" t="str">
            <v>EF0024</v>
          </cell>
          <cell r="B27" t="str">
            <v>Active</v>
          </cell>
          <cell r="C27" t="str">
            <v>Amir ABAKER ADAM</v>
          </cell>
          <cell r="D27" t="str">
            <v>NUT</v>
          </cell>
          <cell r="E27" t="str">
            <v>TFC</v>
          </cell>
          <cell r="F27" t="str">
            <v>PM team leader</v>
          </cell>
          <cell r="G27" t="str">
            <v>EFN01</v>
          </cell>
          <cell r="H27" t="str">
            <v>Not relocated</v>
          </cell>
          <cell r="I27">
            <v>0</v>
          </cell>
          <cell r="J27">
            <v>0</v>
          </cell>
          <cell r="K27">
            <v>0</v>
          </cell>
        </row>
        <row r="28">
          <cell r="A28" t="str">
            <v>EF0025</v>
          </cell>
          <cell r="B28" t="str">
            <v>Stopped</v>
          </cell>
          <cell r="C28" t="str">
            <v>Amira ABDERAHIM</v>
          </cell>
          <cell r="D28" t="str">
            <v>NUT</v>
          </cell>
          <cell r="E28" t="str">
            <v>TFC</v>
          </cell>
          <cell r="F28" t="str">
            <v xml:space="preserve">Phase Monitor </v>
          </cell>
          <cell r="G28" t="str">
            <v>EFN01</v>
          </cell>
          <cell r="H28" t="str">
            <v>Not relocated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EF0026</v>
          </cell>
          <cell r="B29" t="str">
            <v>Active</v>
          </cell>
          <cell r="C29" t="str">
            <v>Amna AHMED ABDELLA</v>
          </cell>
          <cell r="D29" t="str">
            <v>ADMIN</v>
          </cell>
          <cell r="E29" t="str">
            <v>Guest House</v>
          </cell>
          <cell r="F29" t="str">
            <v>Cleaner</v>
          </cell>
          <cell r="G29" t="str">
            <v>EFC01</v>
          </cell>
          <cell r="H29" t="str">
            <v>Not relocated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EF0027</v>
          </cell>
          <cell r="B30" t="str">
            <v>Stopped</v>
          </cell>
          <cell r="C30" t="str">
            <v>Angelo WOLL</v>
          </cell>
          <cell r="D30" t="str">
            <v>NUT</v>
          </cell>
          <cell r="E30" t="str">
            <v>TFC</v>
          </cell>
          <cell r="F30" t="str">
            <v>PM team leader</v>
          </cell>
          <cell r="G30" t="str">
            <v>EFN01</v>
          </cell>
          <cell r="H30" t="str">
            <v>Not relocated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>EF0028</v>
          </cell>
          <cell r="B31" t="str">
            <v>Stopped</v>
          </cell>
          <cell r="C31" t="str">
            <v>Asjad ABDALLA ADAM</v>
          </cell>
          <cell r="D31" t="str">
            <v>FS</v>
          </cell>
          <cell r="E31" t="str">
            <v>Field</v>
          </cell>
          <cell r="F31" t="str">
            <v xml:space="preserve">Food security monitor </v>
          </cell>
          <cell r="G31" t="str">
            <v>EFF01</v>
          </cell>
          <cell r="H31" t="str">
            <v>Not relocated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EF0029</v>
          </cell>
          <cell r="B32" t="str">
            <v>Stopped</v>
          </cell>
          <cell r="C32" t="str">
            <v>Asma MOHAMED SALEH</v>
          </cell>
          <cell r="D32" t="str">
            <v>NUT</v>
          </cell>
          <cell r="E32" t="str">
            <v>TFC</v>
          </cell>
          <cell r="F32" t="str">
            <v xml:space="preserve">Measurer </v>
          </cell>
          <cell r="G32" t="str">
            <v>EFN01</v>
          </cell>
          <cell r="H32" t="str">
            <v>Not relocated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EF0030</v>
          </cell>
          <cell r="B33" t="str">
            <v>Stopped</v>
          </cell>
          <cell r="C33" t="str">
            <v>Awatif SALEH ABAKER</v>
          </cell>
          <cell r="D33" t="str">
            <v>NUT</v>
          </cell>
          <cell r="E33" t="str">
            <v>TFC</v>
          </cell>
          <cell r="F33" t="str">
            <v xml:space="preserve">Phase Monitor </v>
          </cell>
          <cell r="G33" t="str">
            <v>EFN01</v>
          </cell>
          <cell r="H33" t="str">
            <v>Not relocated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EF0031</v>
          </cell>
          <cell r="B34" t="str">
            <v>Active</v>
          </cell>
          <cell r="C34" t="str">
            <v>Aziza ABDALLA ABAKER</v>
          </cell>
          <cell r="D34" t="str">
            <v>NUT</v>
          </cell>
          <cell r="E34" t="str">
            <v>OTP</v>
          </cell>
          <cell r="F34" t="str">
            <v>Social animator</v>
          </cell>
          <cell r="G34" t="str">
            <v>EFN01</v>
          </cell>
          <cell r="H34" t="str">
            <v>Not relocated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EF0032</v>
          </cell>
          <cell r="B35" t="str">
            <v>Stopped</v>
          </cell>
          <cell r="C35" t="str">
            <v>Betty GRACE</v>
          </cell>
          <cell r="D35" t="str">
            <v>NUT</v>
          </cell>
          <cell r="E35" t="str">
            <v>TFC</v>
          </cell>
          <cell r="F35" t="str">
            <v>Nurse</v>
          </cell>
          <cell r="G35" t="str">
            <v>EFN01</v>
          </cell>
          <cell r="H35" t="str">
            <v>Not relocated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>EF0033</v>
          </cell>
          <cell r="B36" t="str">
            <v>Stopped</v>
          </cell>
          <cell r="C36" t="str">
            <v>Ehmad MAHJOUB MOHAMMED</v>
          </cell>
          <cell r="D36" t="str">
            <v>LOG</v>
          </cell>
          <cell r="E36" t="str">
            <v>Office</v>
          </cell>
          <cell r="F36" t="str">
            <v xml:space="preserve">Radio operator </v>
          </cell>
          <cell r="G36" t="str">
            <v>EFC01</v>
          </cell>
          <cell r="H36" t="str">
            <v>Not relocated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EF0034</v>
          </cell>
          <cell r="B37" t="str">
            <v>Stopped</v>
          </cell>
          <cell r="C37" t="str">
            <v>Elie THOMAS</v>
          </cell>
          <cell r="D37" t="str">
            <v>NUT</v>
          </cell>
          <cell r="E37" t="str">
            <v>TFC</v>
          </cell>
          <cell r="F37" t="str">
            <v>Nurse</v>
          </cell>
          <cell r="G37" t="str">
            <v>EFN01</v>
          </cell>
          <cell r="H37" t="str">
            <v>Not relocated</v>
          </cell>
          <cell r="I37">
            <v>0</v>
          </cell>
          <cell r="J37">
            <v>0</v>
          </cell>
          <cell r="K37">
            <v>0</v>
          </cell>
        </row>
        <row r="38">
          <cell r="A38" t="str">
            <v>EF0035</v>
          </cell>
          <cell r="B38" t="str">
            <v>Active</v>
          </cell>
          <cell r="C38" t="str">
            <v>Eltaieb ADAM AHMED</v>
          </cell>
          <cell r="D38" t="str">
            <v>NUT</v>
          </cell>
          <cell r="E38" t="str">
            <v>TFC</v>
          </cell>
          <cell r="F38" t="str">
            <v xml:space="preserve">Phase Monitor </v>
          </cell>
          <cell r="G38" t="str">
            <v>EFN01</v>
          </cell>
          <cell r="H38" t="str">
            <v>Not relocated</v>
          </cell>
          <cell r="I38">
            <v>0</v>
          </cell>
          <cell r="J38">
            <v>3</v>
          </cell>
          <cell r="K38">
            <v>0</v>
          </cell>
        </row>
        <row r="39">
          <cell r="A39" t="str">
            <v>EF0036</v>
          </cell>
          <cell r="B39" t="str">
            <v>Stopped</v>
          </cell>
          <cell r="C39" t="str">
            <v>Fadhia ISMIEL</v>
          </cell>
          <cell r="D39" t="str">
            <v>NUT</v>
          </cell>
          <cell r="E39" t="str">
            <v>TFC</v>
          </cell>
          <cell r="F39" t="str">
            <v xml:space="preserve">Cleaner </v>
          </cell>
          <cell r="G39" t="str">
            <v>EFN01</v>
          </cell>
          <cell r="H39" t="str">
            <v>Not relocated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EF0037</v>
          </cell>
          <cell r="B40" t="str">
            <v>Stopped</v>
          </cell>
          <cell r="C40" t="str">
            <v>Fadul MOHAMMED ABDALLA</v>
          </cell>
          <cell r="D40" t="str">
            <v>LOG</v>
          </cell>
          <cell r="E40" t="str">
            <v>Guest House</v>
          </cell>
          <cell r="F40" t="str">
            <v xml:space="preserve">Watchman </v>
          </cell>
          <cell r="G40" t="str">
            <v>EFC01</v>
          </cell>
          <cell r="H40" t="str">
            <v>Not relocated</v>
          </cell>
          <cell r="I40">
            <v>0</v>
          </cell>
          <cell r="J40">
            <v>0</v>
          </cell>
          <cell r="K40">
            <v>0</v>
          </cell>
        </row>
        <row r="41">
          <cell r="A41" t="str">
            <v>EF0038</v>
          </cell>
          <cell r="B41" t="str">
            <v>Active</v>
          </cell>
          <cell r="C41" t="str">
            <v xml:space="preserve">Fathia ABDALLHA ABDULRHAMAN </v>
          </cell>
          <cell r="D41" t="str">
            <v>NUT</v>
          </cell>
          <cell r="E41" t="str">
            <v>TFC</v>
          </cell>
          <cell r="F41" t="str">
            <v xml:space="preserve">Home Visitor </v>
          </cell>
          <cell r="G41" t="str">
            <v>EFN01</v>
          </cell>
          <cell r="H41" t="str">
            <v>Not relocated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EF0039</v>
          </cell>
          <cell r="B42" t="str">
            <v>Active</v>
          </cell>
          <cell r="C42" t="str">
            <v>Fatima ABDERAHMAN HASSAN</v>
          </cell>
          <cell r="D42" t="str">
            <v>NUT</v>
          </cell>
          <cell r="E42" t="str">
            <v>TFC</v>
          </cell>
          <cell r="F42" t="str">
            <v xml:space="preserve">Cook </v>
          </cell>
          <cell r="G42" t="str">
            <v>EFN01</v>
          </cell>
          <cell r="H42" t="str">
            <v>Not relocated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EF0040</v>
          </cell>
          <cell r="B43" t="str">
            <v>Active</v>
          </cell>
          <cell r="C43" t="str">
            <v>Fatima ADAM IBRAHIM</v>
          </cell>
          <cell r="D43" t="str">
            <v>ADMIN</v>
          </cell>
          <cell r="E43" t="str">
            <v>Office</v>
          </cell>
          <cell r="F43" t="str">
            <v>Cleaner</v>
          </cell>
          <cell r="G43" t="str">
            <v>EFC01</v>
          </cell>
          <cell r="H43" t="str">
            <v>Not relocated</v>
          </cell>
          <cell r="I43">
            <v>0</v>
          </cell>
          <cell r="J43">
            <v>0</v>
          </cell>
          <cell r="K43">
            <v>0</v>
          </cell>
        </row>
        <row r="44">
          <cell r="A44" t="str">
            <v>EF0041</v>
          </cell>
          <cell r="B44" t="str">
            <v>Active</v>
          </cell>
          <cell r="C44" t="str">
            <v>Fatima ADAM MOHAMED</v>
          </cell>
          <cell r="D44" t="str">
            <v>NUT</v>
          </cell>
          <cell r="E44" t="str">
            <v>TFC</v>
          </cell>
          <cell r="F44" t="str">
            <v xml:space="preserve">Home Visitor </v>
          </cell>
          <cell r="G44" t="str">
            <v>EFN01</v>
          </cell>
          <cell r="H44" t="str">
            <v>Not relocated</v>
          </cell>
          <cell r="I44">
            <v>0</v>
          </cell>
          <cell r="J44">
            <v>5</v>
          </cell>
          <cell r="K44">
            <v>0</v>
          </cell>
        </row>
        <row r="45">
          <cell r="A45" t="str">
            <v>EF0042</v>
          </cell>
          <cell r="B45" t="str">
            <v>Stopped</v>
          </cell>
          <cell r="C45" t="str">
            <v>Gafar HASSAN OMAR</v>
          </cell>
          <cell r="D45" t="str">
            <v>NUT</v>
          </cell>
          <cell r="E45" t="str">
            <v>SFC</v>
          </cell>
          <cell r="F45" t="str">
            <v xml:space="preserve">Food Distributor </v>
          </cell>
          <cell r="G45" t="str">
            <v>EFN01</v>
          </cell>
          <cell r="H45" t="str">
            <v>Not relocated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EF0043</v>
          </cell>
          <cell r="B46" t="str">
            <v>Stopped</v>
          </cell>
          <cell r="C46" t="str">
            <v>Gezira ABAKER ADAM MOHAMED</v>
          </cell>
          <cell r="D46" t="str">
            <v>NUT</v>
          </cell>
          <cell r="E46" t="str">
            <v>TFC</v>
          </cell>
          <cell r="F46" t="str">
            <v xml:space="preserve">Home Visitor </v>
          </cell>
          <cell r="G46" t="str">
            <v>EFN01</v>
          </cell>
          <cell r="H46" t="str">
            <v>Not relocated</v>
          </cell>
          <cell r="I46">
            <v>0</v>
          </cell>
          <cell r="J46">
            <v>0</v>
          </cell>
          <cell r="K46">
            <v>0</v>
          </cell>
        </row>
        <row r="47">
          <cell r="A47" t="str">
            <v>EF0044</v>
          </cell>
          <cell r="B47" t="str">
            <v>Active</v>
          </cell>
          <cell r="C47" t="str">
            <v>Halima IBRAHIM ABDLESSIS</v>
          </cell>
          <cell r="D47" t="str">
            <v>NUT</v>
          </cell>
          <cell r="E47" t="str">
            <v>TFC</v>
          </cell>
          <cell r="F47" t="str">
            <v xml:space="preserve">Cleaner </v>
          </cell>
          <cell r="G47" t="str">
            <v>EFN01</v>
          </cell>
          <cell r="H47" t="str">
            <v>Not relocated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EF0045</v>
          </cell>
          <cell r="B48" t="str">
            <v>Active</v>
          </cell>
          <cell r="C48" t="str">
            <v>Hanan MOHAMAD ADAM</v>
          </cell>
          <cell r="D48" t="str">
            <v>NUT</v>
          </cell>
          <cell r="E48" t="str">
            <v>OTP</v>
          </cell>
          <cell r="F48" t="str">
            <v xml:space="preserve">Psychosocial Worker </v>
          </cell>
          <cell r="G48" t="str">
            <v>EFN01</v>
          </cell>
          <cell r="H48" t="str">
            <v>Not relocated</v>
          </cell>
          <cell r="I48">
            <v>0</v>
          </cell>
          <cell r="J48">
            <v>0</v>
          </cell>
          <cell r="K48">
            <v>0</v>
          </cell>
        </row>
        <row r="49">
          <cell r="A49" t="str">
            <v>EF0046</v>
          </cell>
          <cell r="B49" t="str">
            <v>Active</v>
          </cell>
          <cell r="C49" t="str">
            <v>Hassan AHMED ABDURAHMAN</v>
          </cell>
          <cell r="D49" t="str">
            <v>NUT</v>
          </cell>
          <cell r="E49" t="str">
            <v>TFC</v>
          </cell>
          <cell r="F49" t="str">
            <v xml:space="preserve">TFC Supervisor </v>
          </cell>
          <cell r="G49" t="str">
            <v>EFN01</v>
          </cell>
          <cell r="H49" t="str">
            <v>Not relocated</v>
          </cell>
          <cell r="I49">
            <v>0</v>
          </cell>
          <cell r="J49">
            <v>0</v>
          </cell>
          <cell r="K49">
            <v>0</v>
          </cell>
        </row>
        <row r="50">
          <cell r="A50" t="str">
            <v>EF0047</v>
          </cell>
          <cell r="B50" t="str">
            <v>Active</v>
          </cell>
          <cell r="C50" t="str">
            <v>Hassan HASHIM ALI</v>
          </cell>
          <cell r="D50" t="str">
            <v>LOG</v>
          </cell>
          <cell r="E50" t="str">
            <v>Office</v>
          </cell>
          <cell r="F50" t="str">
            <v>Watchman</v>
          </cell>
          <cell r="G50" t="str">
            <v>EFC01</v>
          </cell>
          <cell r="H50" t="str">
            <v>Not relocated</v>
          </cell>
          <cell r="I50">
            <v>0</v>
          </cell>
          <cell r="J50">
            <v>0</v>
          </cell>
          <cell r="K50">
            <v>0</v>
          </cell>
        </row>
        <row r="51">
          <cell r="A51" t="str">
            <v>EF0048</v>
          </cell>
          <cell r="B51" t="str">
            <v>Active</v>
          </cell>
          <cell r="C51" t="str">
            <v>Hassina ADDOMA ABDULLA</v>
          </cell>
          <cell r="D51" t="str">
            <v>NUT</v>
          </cell>
          <cell r="E51" t="str">
            <v>TFC</v>
          </cell>
          <cell r="F51" t="str">
            <v xml:space="preserve">Home Visitor </v>
          </cell>
          <cell r="G51" t="str">
            <v>EFN01</v>
          </cell>
          <cell r="H51" t="str">
            <v>Not relocated</v>
          </cell>
          <cell r="I51">
            <v>0</v>
          </cell>
          <cell r="J51">
            <v>0</v>
          </cell>
          <cell r="K51">
            <v>0</v>
          </cell>
        </row>
        <row r="52">
          <cell r="A52" t="str">
            <v>EF0049</v>
          </cell>
          <cell r="B52" t="str">
            <v>Stopped</v>
          </cell>
          <cell r="C52" t="str">
            <v>Hawa ABDALLA MOHAMMED</v>
          </cell>
          <cell r="D52" t="str">
            <v>NUT</v>
          </cell>
          <cell r="E52" t="str">
            <v>TFC</v>
          </cell>
          <cell r="F52" t="str">
            <v xml:space="preserve">Cook </v>
          </cell>
          <cell r="G52" t="str">
            <v>EFN01</v>
          </cell>
          <cell r="H52" t="str">
            <v>Not relocated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EF0050</v>
          </cell>
          <cell r="B53" t="str">
            <v>Stopped</v>
          </cell>
          <cell r="C53" t="str">
            <v>Hawa ABDALLA MUKHTAR</v>
          </cell>
          <cell r="D53" t="str">
            <v>NUT</v>
          </cell>
          <cell r="E53" t="str">
            <v>TFC</v>
          </cell>
          <cell r="F53" t="str">
            <v xml:space="preserve">Cook </v>
          </cell>
          <cell r="G53" t="str">
            <v>EFN01</v>
          </cell>
          <cell r="H53" t="str">
            <v>Not relocated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EF0051</v>
          </cell>
          <cell r="B54" t="str">
            <v>Stopped</v>
          </cell>
          <cell r="C54" t="str">
            <v>Houda HAMID</v>
          </cell>
          <cell r="D54" t="str">
            <v>NUT</v>
          </cell>
          <cell r="E54" t="str">
            <v>TFC</v>
          </cell>
          <cell r="F54" t="str">
            <v xml:space="preserve">Phase Monitor </v>
          </cell>
          <cell r="G54" t="str">
            <v>EFN01</v>
          </cell>
          <cell r="H54" t="str">
            <v>Not relocated</v>
          </cell>
          <cell r="I54">
            <v>0</v>
          </cell>
          <cell r="J54">
            <v>0</v>
          </cell>
          <cell r="K54">
            <v>0</v>
          </cell>
        </row>
        <row r="55">
          <cell r="A55" t="str">
            <v>EF0052</v>
          </cell>
          <cell r="B55" t="str">
            <v>Stopped</v>
          </cell>
          <cell r="C55" t="str">
            <v>Houda TIRAB AMIR</v>
          </cell>
          <cell r="D55" t="str">
            <v>NUT</v>
          </cell>
          <cell r="E55" t="str">
            <v>TFC</v>
          </cell>
          <cell r="F55" t="str">
            <v xml:space="preserve">Cook </v>
          </cell>
          <cell r="G55" t="str">
            <v>EFN01</v>
          </cell>
          <cell r="H55" t="str">
            <v>Not relocated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>EF0053</v>
          </cell>
          <cell r="B56" t="str">
            <v>Active</v>
          </cell>
          <cell r="C56" t="str">
            <v>Ibrahim ABDERAHMAN MAHMOUD</v>
          </cell>
          <cell r="D56" t="str">
            <v>NUT</v>
          </cell>
          <cell r="E56" t="str">
            <v>TFC</v>
          </cell>
          <cell r="F56" t="str">
            <v xml:space="preserve">Phase Monitor </v>
          </cell>
          <cell r="G56" t="str">
            <v>EFN01</v>
          </cell>
          <cell r="H56" t="str">
            <v>Not relocated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>EF0054</v>
          </cell>
          <cell r="B57" t="str">
            <v>Active</v>
          </cell>
          <cell r="C57" t="str">
            <v>Ibrahim MOHAMED Adam</v>
          </cell>
          <cell r="D57" t="str">
            <v>NUT</v>
          </cell>
          <cell r="E57" t="str">
            <v>OTP</v>
          </cell>
          <cell r="F57" t="str">
            <v>Medical Assistant</v>
          </cell>
          <cell r="G57" t="str">
            <v>EFN01</v>
          </cell>
          <cell r="H57" t="str">
            <v>Not relocated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EF0055</v>
          </cell>
          <cell r="B58" t="str">
            <v>Active</v>
          </cell>
          <cell r="C58" t="str">
            <v>Insaf IBRAHIM ADAM</v>
          </cell>
          <cell r="D58" t="str">
            <v>NUT</v>
          </cell>
          <cell r="E58" t="str">
            <v>TFC</v>
          </cell>
          <cell r="F58" t="str">
            <v xml:space="preserve">Home Visitor </v>
          </cell>
          <cell r="G58" t="str">
            <v>EFN01</v>
          </cell>
          <cell r="H58" t="str">
            <v>Not relocated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EF0056</v>
          </cell>
          <cell r="B59" t="str">
            <v>Stopped</v>
          </cell>
          <cell r="C59" t="str">
            <v>Isak ADAM ABAKHAR</v>
          </cell>
          <cell r="D59" t="str">
            <v>NUT</v>
          </cell>
          <cell r="E59" t="str">
            <v>SFC</v>
          </cell>
          <cell r="F59" t="str">
            <v xml:space="preserve">Measurer </v>
          </cell>
          <cell r="G59" t="str">
            <v>EFN01</v>
          </cell>
          <cell r="H59" t="str">
            <v>Not relocated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EF0057</v>
          </cell>
          <cell r="B60" t="str">
            <v>Active</v>
          </cell>
          <cell r="C60" t="str">
            <v>Izeldeen ADAM YOUSSUF</v>
          </cell>
          <cell r="D60" t="str">
            <v>NUT</v>
          </cell>
          <cell r="E60" t="str">
            <v>TFC</v>
          </cell>
          <cell r="F60" t="str">
            <v>Home Visitor Team Leader</v>
          </cell>
          <cell r="G60" t="str">
            <v>EFN01</v>
          </cell>
          <cell r="H60" t="str">
            <v>Not relocated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EF0058</v>
          </cell>
          <cell r="B61" t="str">
            <v>Active</v>
          </cell>
          <cell r="C61" t="str">
            <v>Ishag HASSAN IDRISS ABDELLA</v>
          </cell>
          <cell r="D61" t="str">
            <v>NUT</v>
          </cell>
          <cell r="E61" t="str">
            <v>TFC</v>
          </cell>
          <cell r="F61" t="str">
            <v>Watchman</v>
          </cell>
          <cell r="G61" t="str">
            <v>EFN01</v>
          </cell>
          <cell r="H61" t="str">
            <v>Not relocated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EF0059</v>
          </cell>
          <cell r="B62" t="str">
            <v>Active</v>
          </cell>
          <cell r="C62" t="str">
            <v>Ismail MOHAMED GUMAA</v>
          </cell>
          <cell r="D62" t="str">
            <v>LOG</v>
          </cell>
          <cell r="E62" t="str">
            <v>Guest house</v>
          </cell>
          <cell r="F62" t="str">
            <v xml:space="preserve">Watchman </v>
          </cell>
          <cell r="G62" t="str">
            <v>EFC01</v>
          </cell>
          <cell r="H62" t="str">
            <v>Not relocated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EF0060</v>
          </cell>
          <cell r="B63" t="str">
            <v>Stopped</v>
          </cell>
          <cell r="C63" t="str">
            <v>James JOHN</v>
          </cell>
          <cell r="D63" t="str">
            <v>NUT</v>
          </cell>
          <cell r="E63" t="str">
            <v>TFC</v>
          </cell>
          <cell r="F63" t="str">
            <v>Nurse</v>
          </cell>
          <cell r="G63" t="str">
            <v>EFN01</v>
          </cell>
          <cell r="H63" t="str">
            <v>Not relocated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>EF0061</v>
          </cell>
          <cell r="B64" t="str">
            <v>Stopped</v>
          </cell>
          <cell r="C64" t="str">
            <v>Khadija YOUNIS</v>
          </cell>
          <cell r="D64" t="str">
            <v>NUT</v>
          </cell>
          <cell r="E64" t="str">
            <v>TFC</v>
          </cell>
          <cell r="F64" t="str">
            <v xml:space="preserve">Cleaner </v>
          </cell>
          <cell r="G64" t="str">
            <v>EFN01</v>
          </cell>
          <cell r="H64" t="str">
            <v>Not relocated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>EF0062</v>
          </cell>
          <cell r="B65" t="str">
            <v>Stopped</v>
          </cell>
          <cell r="C65" t="str">
            <v>Khalid IBRAHIM HAMID</v>
          </cell>
          <cell r="D65" t="str">
            <v>LOG</v>
          </cell>
          <cell r="E65" t="str">
            <v>Office</v>
          </cell>
          <cell r="F65" t="str">
            <v xml:space="preserve">Log Assistant </v>
          </cell>
          <cell r="G65" t="str">
            <v>EFC01</v>
          </cell>
          <cell r="H65" t="str">
            <v>Not relocated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>EF0063</v>
          </cell>
          <cell r="B66" t="str">
            <v>Active</v>
          </cell>
          <cell r="C66" t="str">
            <v>Kubra ISHAG ABDULKARIM</v>
          </cell>
          <cell r="D66" t="str">
            <v>NUT</v>
          </cell>
          <cell r="E66" t="str">
            <v>TFC</v>
          </cell>
          <cell r="F66" t="str">
            <v>Nurse</v>
          </cell>
          <cell r="G66" t="str">
            <v>EFN01</v>
          </cell>
          <cell r="H66" t="str">
            <v>Not relocated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EF0064</v>
          </cell>
          <cell r="B67" t="str">
            <v>Stopped</v>
          </cell>
          <cell r="C67" t="str">
            <v>Mahmoud AHMED MOHAMMED ALDOMA</v>
          </cell>
          <cell r="D67" t="str">
            <v>LOG</v>
          </cell>
          <cell r="E67" t="str">
            <v>Office</v>
          </cell>
          <cell r="F67" t="str">
            <v>Purchaser</v>
          </cell>
          <cell r="G67" t="str">
            <v>EFC01</v>
          </cell>
          <cell r="H67" t="str">
            <v>Not relocated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EF0065</v>
          </cell>
          <cell r="B68" t="str">
            <v>Stopped</v>
          </cell>
          <cell r="C68" t="str">
            <v>Majda MOHAMED ADAM</v>
          </cell>
          <cell r="D68" t="str">
            <v>NUT</v>
          </cell>
          <cell r="E68" t="str">
            <v>TFC</v>
          </cell>
          <cell r="F68" t="str">
            <v xml:space="preserve">Cleaner </v>
          </cell>
          <cell r="G68" t="str">
            <v>EFN01</v>
          </cell>
          <cell r="H68" t="str">
            <v>Not relocated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EF0066</v>
          </cell>
          <cell r="B69" t="str">
            <v>Stopped</v>
          </cell>
          <cell r="C69" t="str">
            <v>Mariam EL TAHEIR HAROUN</v>
          </cell>
          <cell r="D69" t="str">
            <v>NUT</v>
          </cell>
          <cell r="E69" t="str">
            <v>TFC</v>
          </cell>
          <cell r="F69" t="str">
            <v>Social Worker</v>
          </cell>
          <cell r="G69" t="str">
            <v>EFN01</v>
          </cell>
          <cell r="H69" t="str">
            <v>Not relocated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EF0067</v>
          </cell>
          <cell r="B70" t="str">
            <v>Stopped</v>
          </cell>
          <cell r="C70" t="str">
            <v>Mekki IZA EL DEEN SIRAG</v>
          </cell>
          <cell r="D70" t="str">
            <v>FA</v>
          </cell>
          <cell r="E70" t="str">
            <v>Field</v>
          </cell>
          <cell r="F70" t="str">
            <v xml:space="preserve">Food aid supervisor  </v>
          </cell>
          <cell r="G70" t="str">
            <v>EFF01</v>
          </cell>
          <cell r="H70" t="str">
            <v>Not relocated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EF0068</v>
          </cell>
          <cell r="B71" t="str">
            <v>Active</v>
          </cell>
          <cell r="C71" t="str">
            <v>Mohamed ABDELRAHMAN ABDELMAWLA</v>
          </cell>
          <cell r="D71" t="str">
            <v>LOG</v>
          </cell>
          <cell r="E71" t="str">
            <v>Office</v>
          </cell>
          <cell r="F71" t="str">
            <v>Watchman</v>
          </cell>
          <cell r="G71" t="str">
            <v>EFC01</v>
          </cell>
          <cell r="H71" t="str">
            <v>Not relocated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EF0069</v>
          </cell>
          <cell r="B72" t="str">
            <v>Stopped</v>
          </cell>
          <cell r="C72" t="str">
            <v>Mohamed ADAM MOHAMED</v>
          </cell>
          <cell r="D72" t="str">
            <v>NUT</v>
          </cell>
          <cell r="E72" t="str">
            <v>SFC</v>
          </cell>
          <cell r="F72" t="str">
            <v>Watchman</v>
          </cell>
          <cell r="G72" t="str">
            <v>EFN01</v>
          </cell>
          <cell r="H72" t="str">
            <v>Not relocated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EF0070</v>
          </cell>
          <cell r="B73" t="str">
            <v>Active</v>
          </cell>
          <cell r="C73" t="str">
            <v>Mohamed BEKHIT ABDURAHMAN</v>
          </cell>
          <cell r="D73" t="str">
            <v>NUT</v>
          </cell>
          <cell r="E73" t="str">
            <v>TFC</v>
          </cell>
          <cell r="F73" t="str">
            <v xml:space="preserve">Phase Monitor </v>
          </cell>
          <cell r="G73" t="str">
            <v>EFN01</v>
          </cell>
          <cell r="H73" t="str">
            <v>Not relocated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EF0071</v>
          </cell>
          <cell r="B74" t="str">
            <v>Active</v>
          </cell>
          <cell r="C74" t="str">
            <v>Mohamed IBRAHIM ABDALLA</v>
          </cell>
          <cell r="D74" t="str">
            <v>LOG</v>
          </cell>
          <cell r="E74" t="str">
            <v>WHouse</v>
          </cell>
          <cell r="F74" t="str">
            <v>Watchman</v>
          </cell>
          <cell r="G74" t="str">
            <v>EFC01</v>
          </cell>
          <cell r="H74" t="str">
            <v>Not relocated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EF0072</v>
          </cell>
          <cell r="B75" t="str">
            <v>Stopped</v>
          </cell>
          <cell r="C75" t="str">
            <v>Mohamed IDRIS ADAM</v>
          </cell>
          <cell r="D75" t="str">
            <v>NUT</v>
          </cell>
          <cell r="E75" t="str">
            <v>SFC</v>
          </cell>
          <cell r="F75" t="str">
            <v>Registrar</v>
          </cell>
          <cell r="G75" t="str">
            <v>EFN01</v>
          </cell>
          <cell r="H75" t="str">
            <v>Not relocated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EF0073</v>
          </cell>
          <cell r="B76" t="str">
            <v>Active</v>
          </cell>
          <cell r="C76" t="str">
            <v>Mohamed Saad EL NOUR EL HAY</v>
          </cell>
          <cell r="D76" t="str">
            <v>LOG</v>
          </cell>
          <cell r="E76" t="str">
            <v>Office</v>
          </cell>
          <cell r="F76" t="str">
            <v>Watchman</v>
          </cell>
          <cell r="G76" t="str">
            <v>EFC01</v>
          </cell>
          <cell r="H76" t="str">
            <v>Not relocated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EF0074</v>
          </cell>
          <cell r="B77" t="str">
            <v>Stopped</v>
          </cell>
          <cell r="C77" t="str">
            <v>Mohamed YACOUB FADUL</v>
          </cell>
          <cell r="D77" t="str">
            <v>NUT</v>
          </cell>
          <cell r="E77" t="str">
            <v>TFC</v>
          </cell>
          <cell r="F77" t="str">
            <v>PM team leader</v>
          </cell>
          <cell r="G77" t="str">
            <v>EFN01</v>
          </cell>
          <cell r="H77" t="str">
            <v>Not relocated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EF0075</v>
          </cell>
          <cell r="B78" t="str">
            <v>Active</v>
          </cell>
          <cell r="C78" t="str">
            <v>Mohamed IBRAHIM AHMED</v>
          </cell>
          <cell r="D78" t="str">
            <v>FA</v>
          </cell>
          <cell r="E78" t="str">
            <v>Field</v>
          </cell>
          <cell r="F78" t="str">
            <v xml:space="preserve">Food aid supervisor  </v>
          </cell>
          <cell r="G78" t="str">
            <v>EFF01</v>
          </cell>
          <cell r="H78" t="str">
            <v>Not relocated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EF0076</v>
          </cell>
          <cell r="B79" t="str">
            <v>Stopped</v>
          </cell>
          <cell r="C79" t="str">
            <v>Mohammed</v>
          </cell>
          <cell r="D79" t="str">
            <v>NUT</v>
          </cell>
          <cell r="E79" t="str">
            <v>TFC</v>
          </cell>
          <cell r="F79" t="str">
            <v xml:space="preserve">Medical Supervisor </v>
          </cell>
          <cell r="G79" t="str">
            <v>EFN01</v>
          </cell>
          <cell r="H79" t="str">
            <v>Not relocated</v>
          </cell>
          <cell r="I79">
            <v>0</v>
          </cell>
          <cell r="J79">
            <v>0</v>
          </cell>
          <cell r="K79">
            <v>0</v>
          </cell>
        </row>
        <row r="80">
          <cell r="A80" t="str">
            <v>EF0077</v>
          </cell>
          <cell r="B80" t="str">
            <v>Stopped</v>
          </cell>
          <cell r="C80" t="str">
            <v>Mohamoud IDRIS ALI</v>
          </cell>
          <cell r="D80" t="str">
            <v>NUT</v>
          </cell>
          <cell r="E80" t="str">
            <v>SFC</v>
          </cell>
          <cell r="F80" t="str">
            <v>Counterpart</v>
          </cell>
          <cell r="G80" t="str">
            <v>EFN01</v>
          </cell>
          <cell r="H80" t="str">
            <v>Not relocated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EF0078</v>
          </cell>
          <cell r="B81" t="str">
            <v>Active</v>
          </cell>
          <cell r="C81" t="str">
            <v>Mora ABAKER AHMED</v>
          </cell>
          <cell r="D81" t="str">
            <v>NUT</v>
          </cell>
          <cell r="E81" t="str">
            <v>OTP</v>
          </cell>
          <cell r="F81" t="str">
            <v xml:space="preserve">Home Visitor </v>
          </cell>
          <cell r="G81" t="str">
            <v>EFN01</v>
          </cell>
          <cell r="H81" t="str">
            <v>Not relocated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EF0079</v>
          </cell>
          <cell r="B82" t="str">
            <v>Stopped</v>
          </cell>
          <cell r="C82" t="str">
            <v>Moussa ISAG YAGUOB</v>
          </cell>
          <cell r="D82" t="str">
            <v>NUT</v>
          </cell>
          <cell r="E82" t="str">
            <v>SFC</v>
          </cell>
          <cell r="F82" t="str">
            <v xml:space="preserve">Measurer </v>
          </cell>
          <cell r="G82" t="str">
            <v>EFN01</v>
          </cell>
          <cell r="H82" t="str">
            <v>Not relocated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EF0080</v>
          </cell>
          <cell r="B83" t="str">
            <v>Stopped</v>
          </cell>
          <cell r="C83" t="str">
            <v>Nagah ELTAIB BABEKER</v>
          </cell>
          <cell r="D83" t="str">
            <v>NUT</v>
          </cell>
          <cell r="E83" t="str">
            <v>TFC</v>
          </cell>
          <cell r="F83" t="str">
            <v xml:space="preserve">Registrar </v>
          </cell>
          <cell r="G83" t="str">
            <v>EFN01</v>
          </cell>
          <cell r="H83" t="str">
            <v>Not relocated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EF0081</v>
          </cell>
          <cell r="B84" t="str">
            <v>Stopped</v>
          </cell>
          <cell r="C84" t="str">
            <v>Rabih AHMED ADAM</v>
          </cell>
          <cell r="D84" t="str">
            <v>LOG</v>
          </cell>
          <cell r="E84" t="str">
            <v>Office</v>
          </cell>
          <cell r="F84" t="str">
            <v>Logistician Assistant</v>
          </cell>
          <cell r="G84" t="str">
            <v>EFC01</v>
          </cell>
          <cell r="H84" t="str">
            <v>Not relocated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EF0082</v>
          </cell>
          <cell r="B85" t="str">
            <v>Stopped</v>
          </cell>
          <cell r="C85" t="str">
            <v>Rasha HAMID</v>
          </cell>
          <cell r="D85" t="str">
            <v>NUT</v>
          </cell>
          <cell r="E85" t="str">
            <v>SFC</v>
          </cell>
          <cell r="F85" t="str">
            <v xml:space="preserve">Register </v>
          </cell>
          <cell r="G85" t="str">
            <v>EFN01</v>
          </cell>
          <cell r="H85" t="str">
            <v>Not relocated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EF0083</v>
          </cell>
          <cell r="B86" t="str">
            <v>Stopped</v>
          </cell>
          <cell r="C86" t="str">
            <v>Salah MOHAMED AHMED</v>
          </cell>
          <cell r="D86" t="str">
            <v>NUT</v>
          </cell>
          <cell r="E86" t="str">
            <v>SFC</v>
          </cell>
          <cell r="F86" t="str">
            <v>Supervisor Assistant</v>
          </cell>
          <cell r="G86" t="str">
            <v>EFN01</v>
          </cell>
          <cell r="H86" t="str">
            <v>Not relocated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EF0084</v>
          </cell>
          <cell r="B87" t="str">
            <v>Active</v>
          </cell>
          <cell r="C87" t="str">
            <v>Salwa MOHAMMEDIN ABDALLA</v>
          </cell>
          <cell r="D87" t="str">
            <v>ADMIN</v>
          </cell>
          <cell r="E87" t="str">
            <v>Guest house</v>
          </cell>
          <cell r="F87" t="str">
            <v>Cook</v>
          </cell>
          <cell r="G87" t="str">
            <v>EFC01</v>
          </cell>
          <cell r="H87" t="str">
            <v>Not relocated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EF0085</v>
          </cell>
          <cell r="B88" t="str">
            <v>Active</v>
          </cell>
          <cell r="C88" t="str">
            <v>Sara ELNOUR OSMAN</v>
          </cell>
          <cell r="D88" t="str">
            <v>FA</v>
          </cell>
          <cell r="E88" t="str">
            <v>Field</v>
          </cell>
          <cell r="F88" t="str">
            <v>Commodity Tracking Officer</v>
          </cell>
          <cell r="G88" t="str">
            <v>EFF01</v>
          </cell>
          <cell r="H88" t="str">
            <v>Not relocated</v>
          </cell>
          <cell r="I88">
            <v>0</v>
          </cell>
          <cell r="J88">
            <v>0</v>
          </cell>
          <cell r="K88">
            <v>0</v>
          </cell>
        </row>
        <row r="89">
          <cell r="A89" t="str">
            <v>EF0086</v>
          </cell>
          <cell r="B89" t="str">
            <v>Active</v>
          </cell>
          <cell r="C89" t="str">
            <v>Seedeg MUSSA MOHAMED</v>
          </cell>
          <cell r="D89" t="str">
            <v>NUT</v>
          </cell>
          <cell r="E89" t="str">
            <v>TFC</v>
          </cell>
          <cell r="F89" t="str">
            <v>Home Visitor</v>
          </cell>
          <cell r="G89" t="str">
            <v>EFN01</v>
          </cell>
          <cell r="H89" t="str">
            <v>Not relocated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EF0087</v>
          </cell>
          <cell r="B90" t="str">
            <v>Active</v>
          </cell>
          <cell r="C90" t="str">
            <v>Semina ADAM Hussein</v>
          </cell>
          <cell r="D90" t="str">
            <v>NUT</v>
          </cell>
          <cell r="E90" t="str">
            <v>TFC</v>
          </cell>
          <cell r="F90" t="str">
            <v>Nurse</v>
          </cell>
          <cell r="G90" t="str">
            <v>EFN01</v>
          </cell>
          <cell r="H90" t="str">
            <v>JU-EF</v>
          </cell>
          <cell r="I90">
            <v>150000</v>
          </cell>
          <cell r="J90">
            <v>0</v>
          </cell>
          <cell r="K90">
            <v>0</v>
          </cell>
        </row>
        <row r="91">
          <cell r="A91" t="str">
            <v>EF0088</v>
          </cell>
          <cell r="B91" t="str">
            <v>Stopped</v>
          </cell>
          <cell r="C91" t="str">
            <v>Somaia ABDALLAH YOUSSUF</v>
          </cell>
          <cell r="D91" t="str">
            <v>NUT</v>
          </cell>
          <cell r="E91" t="str">
            <v>SFC</v>
          </cell>
          <cell r="F91" t="str">
            <v xml:space="preserve">Home Visitor </v>
          </cell>
          <cell r="G91" t="str">
            <v>EFN01</v>
          </cell>
          <cell r="H91" t="str">
            <v>Not relocated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EF0089</v>
          </cell>
          <cell r="B92" t="str">
            <v>Stopped</v>
          </cell>
          <cell r="C92" t="str">
            <v>Suleiman IDRIS SALIM</v>
          </cell>
          <cell r="D92" t="str">
            <v>LOG</v>
          </cell>
          <cell r="E92" t="str">
            <v>Office</v>
          </cell>
          <cell r="F92" t="str">
            <v xml:space="preserve">Watchman </v>
          </cell>
          <cell r="G92" t="str">
            <v>EFC01</v>
          </cell>
          <cell r="H92" t="str">
            <v>Not relocated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EF0090</v>
          </cell>
          <cell r="B93" t="str">
            <v>Stopped</v>
          </cell>
          <cell r="C93" t="str">
            <v>Suoad ADAM IBRAHIM MOHAMED</v>
          </cell>
          <cell r="D93" t="str">
            <v>ADMIN</v>
          </cell>
          <cell r="E93" t="str">
            <v>Office</v>
          </cell>
          <cell r="F93" t="str">
            <v xml:space="preserve">Administrator assistant/HR </v>
          </cell>
          <cell r="G93" t="str">
            <v>EFC01</v>
          </cell>
          <cell r="H93" t="str">
            <v>Not relocated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EF0091</v>
          </cell>
          <cell r="B94" t="str">
            <v>Stopped</v>
          </cell>
          <cell r="C94" t="str">
            <v>Susan YACOUB HUSSEIN</v>
          </cell>
          <cell r="D94" t="str">
            <v>NUT</v>
          </cell>
          <cell r="E94" t="str">
            <v>TFC</v>
          </cell>
          <cell r="F94" t="str">
            <v xml:space="preserve">Home Visitor </v>
          </cell>
          <cell r="G94" t="str">
            <v>EFN01</v>
          </cell>
          <cell r="H94" t="str">
            <v>Not relocated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EF0092</v>
          </cell>
          <cell r="B95" t="str">
            <v>Stopped</v>
          </cell>
          <cell r="C95" t="str">
            <v>Teiba MOHAMED ADAM</v>
          </cell>
          <cell r="D95" t="str">
            <v>NUT</v>
          </cell>
          <cell r="E95" t="str">
            <v>TFC</v>
          </cell>
          <cell r="F95" t="str">
            <v xml:space="preserve">Cook </v>
          </cell>
          <cell r="G95" t="str">
            <v>EFN01</v>
          </cell>
          <cell r="H95" t="str">
            <v>Not relocated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EF0093</v>
          </cell>
          <cell r="B96" t="str">
            <v>Stopped</v>
          </cell>
          <cell r="C96" t="str">
            <v>Thomas PIO BAYA</v>
          </cell>
          <cell r="D96" t="str">
            <v>NUT</v>
          </cell>
          <cell r="E96" t="str">
            <v>TFC</v>
          </cell>
          <cell r="F96" t="str">
            <v xml:space="preserve">Nutrition Supervisor </v>
          </cell>
          <cell r="G96" t="str">
            <v>EFN01</v>
          </cell>
          <cell r="H96" t="str">
            <v>Not relocated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EF0094</v>
          </cell>
          <cell r="B97" t="str">
            <v>Active</v>
          </cell>
          <cell r="C97" t="str">
            <v>Yahia ABDALLA MOHAMED ABAKER</v>
          </cell>
          <cell r="D97" t="str">
            <v>NUT</v>
          </cell>
          <cell r="E97" t="str">
            <v>TFC</v>
          </cell>
          <cell r="F97" t="str">
            <v>Storekeeper</v>
          </cell>
          <cell r="G97" t="str">
            <v>EFN01</v>
          </cell>
          <cell r="H97" t="str">
            <v>Not relocated</v>
          </cell>
          <cell r="I97">
            <v>0</v>
          </cell>
          <cell r="J97">
            <v>25</v>
          </cell>
          <cell r="K97">
            <v>0</v>
          </cell>
        </row>
        <row r="98">
          <cell r="A98" t="str">
            <v>EF0095</v>
          </cell>
          <cell r="B98" t="str">
            <v>Active</v>
          </cell>
          <cell r="C98" t="str">
            <v>Younes ABUBAKER MANSUR</v>
          </cell>
          <cell r="D98" t="str">
            <v>LOG</v>
          </cell>
          <cell r="E98" t="str">
            <v>WHouse</v>
          </cell>
          <cell r="F98" t="str">
            <v>Watchman</v>
          </cell>
          <cell r="G98" t="str">
            <v>EFC01</v>
          </cell>
          <cell r="H98" t="str">
            <v>Not relocated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EF0096</v>
          </cell>
          <cell r="B99" t="str">
            <v>Stopped</v>
          </cell>
          <cell r="C99" t="str">
            <v>Yousif ADAM KHAMIS</v>
          </cell>
          <cell r="D99" t="str">
            <v>LOG</v>
          </cell>
          <cell r="E99" t="str">
            <v>Office</v>
          </cell>
          <cell r="F99" t="str">
            <v>Purchaser</v>
          </cell>
          <cell r="G99" t="str">
            <v>EFC01</v>
          </cell>
          <cell r="H99" t="str">
            <v>Not relocated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EF0097</v>
          </cell>
          <cell r="B100" t="str">
            <v>Stopped</v>
          </cell>
          <cell r="C100" t="str">
            <v>Youssuf ZAKARIA  MOHAMED ADAM</v>
          </cell>
          <cell r="D100" t="str">
            <v>NUT</v>
          </cell>
          <cell r="E100" t="str">
            <v>SFC</v>
          </cell>
          <cell r="F100" t="str">
            <v>Watchman</v>
          </cell>
          <cell r="G100" t="str">
            <v>EFN01</v>
          </cell>
          <cell r="H100" t="str">
            <v>Not relocated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EF0098</v>
          </cell>
          <cell r="B101" t="str">
            <v>Active</v>
          </cell>
          <cell r="C101" t="str">
            <v>Zainab ADAM HASSAN</v>
          </cell>
          <cell r="D101" t="str">
            <v>NUT</v>
          </cell>
          <cell r="E101" t="str">
            <v>TFC</v>
          </cell>
          <cell r="F101" t="str">
            <v xml:space="preserve">Cook </v>
          </cell>
          <cell r="G101" t="str">
            <v>EFN01</v>
          </cell>
          <cell r="H101" t="str">
            <v>Not relocated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EF0099</v>
          </cell>
          <cell r="B102" t="str">
            <v>Active</v>
          </cell>
          <cell r="C102" t="str">
            <v>Zainab MUSTAFA ABDALLA</v>
          </cell>
          <cell r="D102" t="str">
            <v>NUT</v>
          </cell>
          <cell r="E102" t="str">
            <v>TFC</v>
          </cell>
          <cell r="F102" t="str">
            <v xml:space="preserve">Psychosocial Worker </v>
          </cell>
          <cell r="G102" t="str">
            <v>EFN01</v>
          </cell>
          <cell r="H102" t="str">
            <v>Not relocated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EF0100</v>
          </cell>
          <cell r="B103" t="str">
            <v>Active</v>
          </cell>
          <cell r="C103" t="str">
            <v>Zakaria ADAM AHMID</v>
          </cell>
          <cell r="D103" t="str">
            <v>NUT</v>
          </cell>
          <cell r="E103" t="str">
            <v>TFC</v>
          </cell>
          <cell r="F103" t="str">
            <v>Watchman</v>
          </cell>
          <cell r="G103" t="str">
            <v>EFN01</v>
          </cell>
          <cell r="H103" t="str">
            <v>Not relocated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EF0101</v>
          </cell>
          <cell r="B104" t="str">
            <v>Active</v>
          </cell>
          <cell r="C104" t="str">
            <v>Zakaria MOHAMED ADAM</v>
          </cell>
          <cell r="D104" t="str">
            <v>NUT</v>
          </cell>
          <cell r="E104" t="str">
            <v>TFC</v>
          </cell>
          <cell r="F104" t="str">
            <v>Watchman</v>
          </cell>
          <cell r="G104" t="str">
            <v>EFN01</v>
          </cell>
          <cell r="H104" t="str">
            <v>Not relocated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EF0102</v>
          </cell>
          <cell r="B105" t="str">
            <v>Active</v>
          </cell>
          <cell r="C105" t="str">
            <v>Adam MOHAMED ABDALLAH</v>
          </cell>
          <cell r="D105" t="str">
            <v>LOG</v>
          </cell>
          <cell r="E105" t="str">
            <v>Office</v>
          </cell>
          <cell r="F105" t="str">
            <v>Mechanic</v>
          </cell>
          <cell r="G105" t="str">
            <v>EFC01</v>
          </cell>
          <cell r="H105" t="str">
            <v>Not relocated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EF0103</v>
          </cell>
          <cell r="B106" t="str">
            <v>Stopped</v>
          </cell>
          <cell r="C106" t="str">
            <v>Eldouma ABDALLAH YAGOUB</v>
          </cell>
          <cell r="D106" t="str">
            <v>ADMIN</v>
          </cell>
          <cell r="E106" t="str">
            <v>Office</v>
          </cell>
          <cell r="F106" t="str">
            <v xml:space="preserve">Admin assistant/HR </v>
          </cell>
          <cell r="G106" t="str">
            <v>EFC01</v>
          </cell>
          <cell r="H106" t="str">
            <v>Not relocated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EF0104</v>
          </cell>
          <cell r="B107" t="str">
            <v>Stopped</v>
          </cell>
          <cell r="C107" t="str">
            <v>Said MIKHAIL</v>
          </cell>
          <cell r="D107" t="str">
            <v>LOG</v>
          </cell>
          <cell r="E107" t="str">
            <v>Office</v>
          </cell>
          <cell r="F107" t="str">
            <v xml:space="preserve">Radio operator </v>
          </cell>
          <cell r="G107" t="str">
            <v>EFC01</v>
          </cell>
          <cell r="H107" t="str">
            <v>Not relocated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EF0105</v>
          </cell>
          <cell r="B108" t="str">
            <v>Stopped</v>
          </cell>
          <cell r="C108" t="str">
            <v>Aziza SULEIMAN</v>
          </cell>
          <cell r="D108" t="str">
            <v>NUT</v>
          </cell>
          <cell r="E108" t="str">
            <v>Psy</v>
          </cell>
          <cell r="F108" t="str">
            <v>Translator</v>
          </cell>
          <cell r="G108" t="str">
            <v>EFN01</v>
          </cell>
          <cell r="H108" t="str">
            <v>Not relocated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EF0106</v>
          </cell>
          <cell r="B109" t="str">
            <v>Active</v>
          </cell>
          <cell r="C109" t="str">
            <v>Essaid ABU ELBASHER</v>
          </cell>
          <cell r="D109" t="str">
            <v>LOG</v>
          </cell>
          <cell r="E109" t="str">
            <v>Office</v>
          </cell>
          <cell r="F109" t="str">
            <v>Driver</v>
          </cell>
          <cell r="G109" t="str">
            <v>EFC01</v>
          </cell>
          <cell r="H109" t="str">
            <v>Not relocated</v>
          </cell>
          <cell r="I109">
            <v>0</v>
          </cell>
          <cell r="J109">
            <v>27</v>
          </cell>
          <cell r="K109">
            <v>0</v>
          </cell>
        </row>
        <row r="110">
          <cell r="A110" t="str">
            <v>EF0107</v>
          </cell>
          <cell r="B110" t="str">
            <v>Stopped</v>
          </cell>
          <cell r="C110" t="str">
            <v>Elhadi OMER HAROUN</v>
          </cell>
          <cell r="D110" t="str">
            <v>NUT</v>
          </cell>
          <cell r="E110" t="str">
            <v>SFC</v>
          </cell>
          <cell r="F110" t="str">
            <v xml:space="preserve">Food Mixer </v>
          </cell>
          <cell r="G110" t="str">
            <v>EFN01</v>
          </cell>
          <cell r="H110" t="str">
            <v>Not relocated</v>
          </cell>
          <cell r="I110">
            <v>0</v>
          </cell>
          <cell r="J110">
            <v>0</v>
          </cell>
          <cell r="K110">
            <v>0</v>
          </cell>
        </row>
        <row r="111">
          <cell r="A111" t="str">
            <v>EF0108</v>
          </cell>
          <cell r="B111" t="str">
            <v>Active</v>
          </cell>
          <cell r="C111" t="str">
            <v>Abubaker MUSSA ELBISHARI</v>
          </cell>
          <cell r="D111" t="str">
            <v>NUT</v>
          </cell>
          <cell r="E111" t="str">
            <v>TFC</v>
          </cell>
          <cell r="F111" t="str">
            <v>Nurse</v>
          </cell>
          <cell r="G111" t="str">
            <v>EFN01</v>
          </cell>
          <cell r="H111" t="str">
            <v>Not relocated</v>
          </cell>
          <cell r="I111">
            <v>0</v>
          </cell>
          <cell r="J111">
            <v>0</v>
          </cell>
          <cell r="K111">
            <v>0</v>
          </cell>
        </row>
        <row r="112">
          <cell r="A112" t="str">
            <v>EF0109</v>
          </cell>
          <cell r="B112" t="str">
            <v>Stopped</v>
          </cell>
          <cell r="C112" t="str">
            <v>Hassan HAROUN OSMAN</v>
          </cell>
          <cell r="D112" t="str">
            <v>NUT</v>
          </cell>
          <cell r="E112" t="str">
            <v>TFC</v>
          </cell>
          <cell r="F112" t="str">
            <v>Nurse</v>
          </cell>
          <cell r="G112" t="str">
            <v>EFN01</v>
          </cell>
          <cell r="H112" t="str">
            <v>Not relocated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EF0110</v>
          </cell>
          <cell r="B113" t="str">
            <v>Active</v>
          </cell>
          <cell r="C113" t="str">
            <v>Ibrahim MUSSA ADAM</v>
          </cell>
          <cell r="D113" t="str">
            <v>NUT</v>
          </cell>
          <cell r="E113" t="str">
            <v>TFC</v>
          </cell>
          <cell r="F113" t="str">
            <v>Nurse</v>
          </cell>
          <cell r="G113" t="str">
            <v>EFN01</v>
          </cell>
          <cell r="H113" t="str">
            <v>Not relocated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EF0111</v>
          </cell>
          <cell r="B114" t="str">
            <v>Active</v>
          </cell>
          <cell r="C114" t="str">
            <v>Medina AHMED MOHAMED</v>
          </cell>
          <cell r="D114" t="str">
            <v>NUT</v>
          </cell>
          <cell r="E114" t="str">
            <v>TFC</v>
          </cell>
          <cell r="F114" t="str">
            <v>Cleaner</v>
          </cell>
          <cell r="G114" t="str">
            <v>EFN01</v>
          </cell>
          <cell r="H114" t="str">
            <v>Not relocated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EF0112</v>
          </cell>
          <cell r="B115" t="str">
            <v>Stopped</v>
          </cell>
          <cell r="C115" t="str">
            <v>Hawa ABDALLA MAHMOUD</v>
          </cell>
          <cell r="D115" t="str">
            <v>NUT</v>
          </cell>
          <cell r="E115" t="str">
            <v>SFC</v>
          </cell>
          <cell r="F115" t="str">
            <v>Cleaner</v>
          </cell>
          <cell r="G115" t="str">
            <v>EFN01</v>
          </cell>
          <cell r="H115" t="str">
            <v>Not relocated</v>
          </cell>
          <cell r="I115">
            <v>0</v>
          </cell>
          <cell r="J115">
            <v>0</v>
          </cell>
          <cell r="K115">
            <v>0</v>
          </cell>
        </row>
        <row r="116">
          <cell r="A116" t="str">
            <v>EF0113</v>
          </cell>
          <cell r="B116" t="str">
            <v>Stopped</v>
          </cell>
          <cell r="C116" t="str">
            <v>Mohammed AHMED HAGGAR</v>
          </cell>
          <cell r="D116" t="str">
            <v>FA</v>
          </cell>
          <cell r="E116" t="str">
            <v>Field</v>
          </cell>
          <cell r="F116" t="str">
            <v>Food Aid Monitor</v>
          </cell>
          <cell r="G116" t="str">
            <v>EFF01</v>
          </cell>
          <cell r="H116" t="str">
            <v>Not relocated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EF0114</v>
          </cell>
          <cell r="B117" t="str">
            <v>Stopped</v>
          </cell>
          <cell r="C117" t="str">
            <v>Mustapha MOHAMMED SALEH</v>
          </cell>
          <cell r="D117" t="str">
            <v>FA</v>
          </cell>
          <cell r="E117" t="str">
            <v>Field</v>
          </cell>
          <cell r="F117" t="str">
            <v>Food Aid Monitor</v>
          </cell>
          <cell r="G117" t="str">
            <v>EFF01</v>
          </cell>
          <cell r="H117" t="str">
            <v>Not relocated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EF0115</v>
          </cell>
          <cell r="B118" t="str">
            <v>Active</v>
          </cell>
          <cell r="C118" t="str">
            <v>Khadija ADAM AHMED TAHIR</v>
          </cell>
          <cell r="D118" t="str">
            <v>NUT</v>
          </cell>
          <cell r="E118" t="str">
            <v>TFC</v>
          </cell>
          <cell r="F118" t="str">
            <v>Nurse</v>
          </cell>
          <cell r="G118" t="str">
            <v>EFN01</v>
          </cell>
          <cell r="H118" t="str">
            <v>Not relocated</v>
          </cell>
          <cell r="I118">
            <v>0</v>
          </cell>
          <cell r="J118">
            <v>25</v>
          </cell>
          <cell r="K118">
            <v>0</v>
          </cell>
        </row>
        <row r="119">
          <cell r="A119" t="str">
            <v>EF0116</v>
          </cell>
          <cell r="B119" t="str">
            <v>Stopped</v>
          </cell>
          <cell r="C119" t="str">
            <v>Saad EISSA DWOELBAT</v>
          </cell>
          <cell r="D119" t="str">
            <v>LOG</v>
          </cell>
          <cell r="E119" t="str">
            <v>Office</v>
          </cell>
          <cell r="F119" t="str">
            <v>Storekeeper</v>
          </cell>
          <cell r="G119" t="str">
            <v>EFC01</v>
          </cell>
          <cell r="H119" t="str">
            <v>Not relocated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EF0117</v>
          </cell>
          <cell r="B120" t="str">
            <v>Stopped</v>
          </cell>
          <cell r="C120" t="str">
            <v>Adam ELTAHIR ADAM</v>
          </cell>
          <cell r="D120" t="str">
            <v>LOG</v>
          </cell>
          <cell r="E120" t="str">
            <v>Office</v>
          </cell>
          <cell r="F120" t="str">
            <v>Log/Rehab</v>
          </cell>
          <cell r="G120" t="str">
            <v>EFC01</v>
          </cell>
          <cell r="H120" t="str">
            <v>Not relocated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EF0118</v>
          </cell>
          <cell r="B121" t="str">
            <v>Stopped</v>
          </cell>
          <cell r="C121" t="str">
            <v>Ibrahim ABEKER Adam</v>
          </cell>
          <cell r="D121" t="str">
            <v>LOG</v>
          </cell>
          <cell r="E121" t="str">
            <v>Office</v>
          </cell>
          <cell r="F121" t="str">
            <v>Rehabilitation Assitant</v>
          </cell>
          <cell r="G121" t="str">
            <v>EFC01</v>
          </cell>
          <cell r="H121" t="str">
            <v>Not relocated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EF0119</v>
          </cell>
          <cell r="B122" t="str">
            <v>Stopped</v>
          </cell>
          <cell r="C122" t="str">
            <v>Igbal HASSAN ADAM</v>
          </cell>
          <cell r="D122" t="str">
            <v>NUT</v>
          </cell>
          <cell r="E122" t="str">
            <v>SFC</v>
          </cell>
          <cell r="F122" t="str">
            <v>Registrar</v>
          </cell>
          <cell r="G122" t="str">
            <v>EFN01</v>
          </cell>
          <cell r="H122" t="str">
            <v>Not relocated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EF0120</v>
          </cell>
          <cell r="B123" t="str">
            <v>Active</v>
          </cell>
          <cell r="C123" t="str">
            <v>Nasser Eldeen HASSAN IDRISS</v>
          </cell>
          <cell r="D123" t="str">
            <v>NUT</v>
          </cell>
          <cell r="E123" t="str">
            <v>TFC</v>
          </cell>
          <cell r="F123" t="str">
            <v xml:space="preserve">Home Visitor </v>
          </cell>
          <cell r="G123" t="str">
            <v>EFN01</v>
          </cell>
          <cell r="H123" t="str">
            <v>Not relocated</v>
          </cell>
          <cell r="I123">
            <v>0</v>
          </cell>
          <cell r="J123">
            <v>0</v>
          </cell>
          <cell r="K123">
            <v>0</v>
          </cell>
        </row>
        <row r="124">
          <cell r="A124" t="str">
            <v>EF0121</v>
          </cell>
          <cell r="B124" t="str">
            <v>Stopped</v>
          </cell>
          <cell r="C124" t="str">
            <v>Suleiman YAGOUB ABDALLA</v>
          </cell>
          <cell r="D124" t="str">
            <v>NUT</v>
          </cell>
          <cell r="E124" t="str">
            <v>SFC</v>
          </cell>
          <cell r="F124" t="str">
            <v xml:space="preserve">Home Visitor </v>
          </cell>
          <cell r="G124" t="str">
            <v>EFN01</v>
          </cell>
          <cell r="H124" t="str">
            <v>Not relocated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EF0122</v>
          </cell>
          <cell r="B125" t="str">
            <v>Stopped</v>
          </cell>
          <cell r="C125" t="str">
            <v>Ali ADAM TAJEDDEEN</v>
          </cell>
          <cell r="D125" t="str">
            <v>NUT</v>
          </cell>
          <cell r="E125" t="str">
            <v>SFC</v>
          </cell>
          <cell r="F125" t="str">
            <v xml:space="preserve">Home Visitor </v>
          </cell>
          <cell r="G125" t="str">
            <v>EFN01</v>
          </cell>
          <cell r="H125" t="str">
            <v>Not relocated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EF0123</v>
          </cell>
          <cell r="B126" t="str">
            <v>Stopped</v>
          </cell>
          <cell r="C126" t="str">
            <v>Suleiman MOHAMED AHMED</v>
          </cell>
          <cell r="D126" t="str">
            <v>NUT</v>
          </cell>
          <cell r="E126" t="str">
            <v>SFC</v>
          </cell>
          <cell r="F126" t="str">
            <v>Counterpart</v>
          </cell>
          <cell r="G126" t="str">
            <v>EFN01</v>
          </cell>
          <cell r="H126" t="str">
            <v>Not relocated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EF0124</v>
          </cell>
          <cell r="B127" t="str">
            <v>Active</v>
          </cell>
          <cell r="C127" t="str">
            <v>Namat IBRAHIM HAROUN</v>
          </cell>
          <cell r="D127" t="str">
            <v>ADMIN</v>
          </cell>
          <cell r="E127" t="str">
            <v>Guest house</v>
          </cell>
          <cell r="F127" t="str">
            <v>Cleaner</v>
          </cell>
          <cell r="G127" t="str">
            <v>EFC01</v>
          </cell>
          <cell r="H127" t="str">
            <v>Not relocated</v>
          </cell>
          <cell r="I127">
            <v>0</v>
          </cell>
          <cell r="J127">
            <v>7</v>
          </cell>
          <cell r="K127">
            <v>0</v>
          </cell>
        </row>
        <row r="128">
          <cell r="A128" t="str">
            <v>EF0125</v>
          </cell>
          <cell r="B128" t="str">
            <v>Active</v>
          </cell>
          <cell r="C128" t="str">
            <v>Abdalla SULEIMAN ABDELRAHMAN</v>
          </cell>
          <cell r="D128" t="str">
            <v>FS</v>
          </cell>
          <cell r="E128" t="str">
            <v>Field</v>
          </cell>
          <cell r="F128" t="str">
            <v>Food security Surveillance officer</v>
          </cell>
          <cell r="G128" t="str">
            <v>EFF01</v>
          </cell>
          <cell r="H128" t="str">
            <v>Not relocated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EF0126</v>
          </cell>
          <cell r="B129" t="str">
            <v>Stopped</v>
          </cell>
          <cell r="C129" t="str">
            <v>Abass ADAM MOHAMED</v>
          </cell>
          <cell r="D129" t="str">
            <v>LOG</v>
          </cell>
          <cell r="E129" t="str">
            <v>Office</v>
          </cell>
          <cell r="F129" t="str">
            <v>Worker</v>
          </cell>
          <cell r="G129" t="str">
            <v>EFC01</v>
          </cell>
          <cell r="H129" t="str">
            <v>Not relocated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EF0127</v>
          </cell>
          <cell r="B130" t="str">
            <v>Stopped</v>
          </cell>
          <cell r="C130" t="str">
            <v xml:space="preserve">Abdul MAJEED YAGOUB </v>
          </cell>
          <cell r="D130" t="str">
            <v>LOG</v>
          </cell>
          <cell r="E130" t="str">
            <v>Office</v>
          </cell>
          <cell r="F130" t="str">
            <v>Worker</v>
          </cell>
          <cell r="G130" t="str">
            <v>EFC01</v>
          </cell>
          <cell r="H130" t="str">
            <v>Not relocated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EF0128</v>
          </cell>
          <cell r="B131" t="str">
            <v>Active</v>
          </cell>
          <cell r="C131" t="str">
            <v>Ahmed IDRISS ADAM</v>
          </cell>
          <cell r="D131" t="str">
            <v>NUT</v>
          </cell>
          <cell r="E131" t="str">
            <v>TFC</v>
          </cell>
          <cell r="F131" t="str">
            <v xml:space="preserve">Phase Monitor </v>
          </cell>
          <cell r="G131" t="str">
            <v>EFN01</v>
          </cell>
          <cell r="H131" t="str">
            <v>Not relocated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EF0129</v>
          </cell>
          <cell r="B132" t="str">
            <v>Stopped</v>
          </cell>
          <cell r="C132" t="str">
            <v>Mohamed NADIM</v>
          </cell>
          <cell r="D132" t="str">
            <v>NUT</v>
          </cell>
          <cell r="E132" t="str">
            <v>TFC</v>
          </cell>
          <cell r="F132" t="str">
            <v xml:space="preserve">Medical Supervisor </v>
          </cell>
          <cell r="G132" t="str">
            <v>EFN01</v>
          </cell>
          <cell r="H132" t="str">
            <v>Not relocated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EF0130</v>
          </cell>
          <cell r="B133" t="str">
            <v>Stopped</v>
          </cell>
          <cell r="C133" t="str">
            <v>Elsadig ABAKER HASSABALLA</v>
          </cell>
          <cell r="D133" t="str">
            <v>FS</v>
          </cell>
          <cell r="E133" t="str">
            <v>Field</v>
          </cell>
          <cell r="F133" t="str">
            <v>Data Entry Manager</v>
          </cell>
          <cell r="G133" t="str">
            <v>EFF01</v>
          </cell>
          <cell r="H133" t="str">
            <v>Not relocated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EF0131</v>
          </cell>
          <cell r="B134" t="str">
            <v>Stopped</v>
          </cell>
          <cell r="C134" t="str">
            <v xml:space="preserve">Ibrahim Adam  Fadul </v>
          </cell>
          <cell r="D134" t="str">
            <v>FS</v>
          </cell>
          <cell r="E134" t="str">
            <v>Field</v>
          </cell>
          <cell r="F134" t="str">
            <v xml:space="preserve">Food security monitor </v>
          </cell>
          <cell r="G134" t="str">
            <v>EFF01</v>
          </cell>
          <cell r="H134" t="str">
            <v>Not relocated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EF0132</v>
          </cell>
          <cell r="B135" t="str">
            <v>Stopped</v>
          </cell>
          <cell r="C135" t="str">
            <v xml:space="preserve">Mohamed IBRAHIM HUSSEIN </v>
          </cell>
          <cell r="D135" t="str">
            <v>FA</v>
          </cell>
          <cell r="E135" t="str">
            <v>Field</v>
          </cell>
          <cell r="F135" t="str">
            <v>Food Aid Monitor</v>
          </cell>
          <cell r="G135" t="str">
            <v>EFF01</v>
          </cell>
          <cell r="H135" t="str">
            <v>Not relocated</v>
          </cell>
          <cell r="I135">
            <v>0</v>
          </cell>
          <cell r="J135">
            <v>0</v>
          </cell>
          <cell r="K135">
            <v>0</v>
          </cell>
        </row>
        <row r="136">
          <cell r="A136" t="str">
            <v>EF0133</v>
          </cell>
          <cell r="B136" t="str">
            <v>Stopped</v>
          </cell>
          <cell r="C136" t="str">
            <v xml:space="preserve">Mohamed OSMAN ELBAGIR </v>
          </cell>
          <cell r="D136" t="str">
            <v>FA</v>
          </cell>
          <cell r="E136" t="str">
            <v>Field</v>
          </cell>
          <cell r="F136" t="str">
            <v>Food Aid Monitor</v>
          </cell>
          <cell r="G136" t="str">
            <v>EFF01</v>
          </cell>
          <cell r="H136" t="str">
            <v>Not relocated</v>
          </cell>
          <cell r="I136">
            <v>0</v>
          </cell>
          <cell r="J136">
            <v>0</v>
          </cell>
          <cell r="K136">
            <v>0</v>
          </cell>
        </row>
        <row r="137">
          <cell r="A137" t="str">
            <v>EF0134</v>
          </cell>
          <cell r="B137" t="str">
            <v>Stopped</v>
          </cell>
          <cell r="C137" t="str">
            <v>Abaker ABDELRAHMAN AZARG</v>
          </cell>
          <cell r="D137" t="str">
            <v>FA</v>
          </cell>
          <cell r="E137" t="str">
            <v>Field</v>
          </cell>
          <cell r="F137" t="str">
            <v>Food Aid Monitor</v>
          </cell>
          <cell r="G137" t="str">
            <v>EFF01</v>
          </cell>
          <cell r="H137" t="str">
            <v>Not relocated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EF0135</v>
          </cell>
          <cell r="B138" t="str">
            <v>Active</v>
          </cell>
          <cell r="C138" t="str">
            <v xml:space="preserve">Abdalla AHMED MOHAMED </v>
          </cell>
          <cell r="D138" t="str">
            <v>NUTSURVEY</v>
          </cell>
          <cell r="E138" t="str">
            <v>Nut survey</v>
          </cell>
          <cell r="F138" t="str">
            <v xml:space="preserve"> Team Leader</v>
          </cell>
          <cell r="G138" t="str">
            <v>EFN02</v>
          </cell>
          <cell r="H138" t="str">
            <v>Not relocated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EF0136</v>
          </cell>
          <cell r="B139" t="str">
            <v>Active</v>
          </cell>
          <cell r="C139" t="str">
            <v>Thuraya ADAM ABDALLA</v>
          </cell>
          <cell r="D139" t="str">
            <v>NUT</v>
          </cell>
          <cell r="E139" t="str">
            <v>TFC</v>
          </cell>
          <cell r="F139" t="str">
            <v>Home Visitor</v>
          </cell>
          <cell r="G139" t="str">
            <v>EFN01</v>
          </cell>
          <cell r="H139" t="str">
            <v>Not relocated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EF0137</v>
          </cell>
          <cell r="B140" t="str">
            <v>Active</v>
          </cell>
          <cell r="C140" t="str">
            <v>Nafissa MOHAMED ISMAIL</v>
          </cell>
          <cell r="D140" t="str">
            <v>NUTSURVEY</v>
          </cell>
          <cell r="E140" t="str">
            <v>Nut survey</v>
          </cell>
          <cell r="F140" t="str">
            <v xml:space="preserve"> Team Leader</v>
          </cell>
          <cell r="G140" t="str">
            <v>EFN02</v>
          </cell>
          <cell r="H140" t="str">
            <v>Not relocated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EF0138</v>
          </cell>
          <cell r="B141" t="str">
            <v>Active</v>
          </cell>
          <cell r="C141" t="str">
            <v>Fawzi AHMED MAHMOUD</v>
          </cell>
          <cell r="D141" t="str">
            <v>NUT</v>
          </cell>
          <cell r="E141" t="str">
            <v>TFC</v>
          </cell>
          <cell r="F141" t="str">
            <v xml:space="preserve">Home Visitor </v>
          </cell>
          <cell r="G141" t="str">
            <v>EFN01</v>
          </cell>
          <cell r="H141" t="str">
            <v>Not relocated</v>
          </cell>
          <cell r="I141">
            <v>0</v>
          </cell>
          <cell r="J141">
            <v>7</v>
          </cell>
          <cell r="K141">
            <v>0</v>
          </cell>
        </row>
        <row r="142">
          <cell r="A142" t="str">
            <v>EF0139</v>
          </cell>
          <cell r="B142" t="str">
            <v>Stopped</v>
          </cell>
          <cell r="C142" t="str">
            <v>Mobarak MOHAMED MATAR</v>
          </cell>
          <cell r="D142" t="str">
            <v>NUTSURVEY</v>
          </cell>
          <cell r="E142" t="str">
            <v>Nut survey</v>
          </cell>
          <cell r="F142" t="str">
            <v>Assesment Measurer</v>
          </cell>
          <cell r="G142" t="str">
            <v>EFN02</v>
          </cell>
          <cell r="H142" t="str">
            <v>Not relocated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EF0140</v>
          </cell>
          <cell r="B143" t="str">
            <v>Active</v>
          </cell>
          <cell r="C143" t="str">
            <v>Mariam ABDULGADIR YAGOUB</v>
          </cell>
          <cell r="D143" t="str">
            <v>NUT</v>
          </cell>
          <cell r="E143" t="str">
            <v>TFC</v>
          </cell>
          <cell r="F143" t="str">
            <v xml:space="preserve">Home Visitor </v>
          </cell>
          <cell r="G143" t="str">
            <v>EFN01</v>
          </cell>
          <cell r="H143" t="str">
            <v>Not relocated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EF0141</v>
          </cell>
          <cell r="B144" t="str">
            <v>Stopped</v>
          </cell>
          <cell r="C144" t="str">
            <v>Tijani ISMAIL ABDULELWHAB</v>
          </cell>
          <cell r="D144" t="str">
            <v>LOG</v>
          </cell>
          <cell r="E144" t="str">
            <v>Office</v>
          </cell>
          <cell r="F144" t="str">
            <v>Driver</v>
          </cell>
          <cell r="G144" t="str">
            <v>EFC01</v>
          </cell>
          <cell r="H144" t="str">
            <v>Not relocated</v>
          </cell>
          <cell r="I144">
            <v>0</v>
          </cell>
          <cell r="J144">
            <v>0</v>
          </cell>
          <cell r="K144">
            <v>0</v>
          </cell>
        </row>
        <row r="145">
          <cell r="A145" t="str">
            <v>EF0142</v>
          </cell>
          <cell r="B145" t="str">
            <v>Stopped</v>
          </cell>
          <cell r="C145" t="str">
            <v>Haitham MOHAMED ABDALLAH</v>
          </cell>
          <cell r="D145" t="str">
            <v>LOG</v>
          </cell>
          <cell r="E145" t="str">
            <v>Office</v>
          </cell>
          <cell r="F145" t="str">
            <v>Driver</v>
          </cell>
          <cell r="G145" t="str">
            <v>EFC01</v>
          </cell>
          <cell r="H145" t="str">
            <v>Not relocated</v>
          </cell>
          <cell r="I145">
            <v>0</v>
          </cell>
          <cell r="J145">
            <v>0</v>
          </cell>
          <cell r="K145">
            <v>0</v>
          </cell>
        </row>
        <row r="146">
          <cell r="A146" t="str">
            <v>EF0143</v>
          </cell>
          <cell r="B146" t="str">
            <v>Stopped</v>
          </cell>
          <cell r="C146" t="str">
            <v>Hussein HAROUN MUSSA</v>
          </cell>
          <cell r="D146" t="str">
            <v>LOG</v>
          </cell>
          <cell r="E146" t="str">
            <v>Office</v>
          </cell>
          <cell r="F146" t="str">
            <v>Driver</v>
          </cell>
          <cell r="G146" t="str">
            <v>EFC01</v>
          </cell>
          <cell r="H146" t="str">
            <v>Not relocated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EF0144</v>
          </cell>
          <cell r="B147" t="str">
            <v>Stopped</v>
          </cell>
          <cell r="C147" t="str">
            <v>Mohamed SULIAMAN MOHAMED</v>
          </cell>
          <cell r="D147" t="str">
            <v>NUT</v>
          </cell>
          <cell r="E147" t="str">
            <v>SFC</v>
          </cell>
          <cell r="F147" t="str">
            <v>Registrar</v>
          </cell>
          <cell r="G147" t="str">
            <v>EFN01</v>
          </cell>
          <cell r="H147" t="str">
            <v>Not relocated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EF0145</v>
          </cell>
          <cell r="B148" t="str">
            <v>Stopped</v>
          </cell>
          <cell r="C148" t="str">
            <v>Mohamed ADAM HAMID</v>
          </cell>
          <cell r="D148" t="str">
            <v>NUT</v>
          </cell>
          <cell r="E148" t="str">
            <v>SFC</v>
          </cell>
          <cell r="F148" t="str">
            <v xml:space="preserve">Measurer </v>
          </cell>
          <cell r="G148" t="str">
            <v>EFN01</v>
          </cell>
          <cell r="H148" t="str">
            <v>Not relocated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EF0146</v>
          </cell>
          <cell r="B149" t="str">
            <v>Stopped</v>
          </cell>
          <cell r="C149" t="str">
            <v>Amal ADAM IBRAHIM</v>
          </cell>
          <cell r="D149" t="str">
            <v>NUT</v>
          </cell>
          <cell r="E149" t="str">
            <v>SFC</v>
          </cell>
          <cell r="F149" t="str">
            <v xml:space="preserve">Measurer </v>
          </cell>
          <cell r="G149" t="str">
            <v>EFN01</v>
          </cell>
          <cell r="H149" t="str">
            <v>Not relocated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EF0147</v>
          </cell>
          <cell r="B150" t="str">
            <v>Stopped</v>
          </cell>
          <cell r="C150" t="str">
            <v xml:space="preserve">Haroun HIMIADA MOHAMED </v>
          </cell>
          <cell r="D150" t="str">
            <v>LOG</v>
          </cell>
          <cell r="E150" t="str">
            <v>Office</v>
          </cell>
          <cell r="F150" t="str">
            <v xml:space="preserve">Radio operator </v>
          </cell>
          <cell r="G150" t="str">
            <v>EFC01</v>
          </cell>
          <cell r="H150" t="str">
            <v>Not relocated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EF0148</v>
          </cell>
          <cell r="B151" t="str">
            <v>Stopped</v>
          </cell>
          <cell r="C151" t="str">
            <v>Zahra KHIDIR AHMED</v>
          </cell>
          <cell r="D151" t="str">
            <v>NUT</v>
          </cell>
          <cell r="E151" t="str">
            <v>SFC</v>
          </cell>
          <cell r="F151" t="str">
            <v>Nurse</v>
          </cell>
          <cell r="G151" t="str">
            <v>EFN01</v>
          </cell>
          <cell r="H151" t="str">
            <v>Not relocated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EF0149</v>
          </cell>
          <cell r="B152" t="str">
            <v>Active</v>
          </cell>
          <cell r="C152" t="str">
            <v>Hamdi ADAM MOHAMED</v>
          </cell>
          <cell r="D152" t="str">
            <v>LOG</v>
          </cell>
          <cell r="E152" t="str">
            <v>Office</v>
          </cell>
          <cell r="F152" t="str">
            <v xml:space="preserve">Radio operator </v>
          </cell>
          <cell r="G152" t="str">
            <v>EFC01</v>
          </cell>
          <cell r="H152" t="str">
            <v>Not relocated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EF0150</v>
          </cell>
          <cell r="B153" t="str">
            <v>Active</v>
          </cell>
          <cell r="C153" t="str">
            <v>Latifa ADAM RIZIG</v>
          </cell>
          <cell r="D153" t="str">
            <v>NUT</v>
          </cell>
          <cell r="E153" t="str">
            <v>TFC</v>
          </cell>
          <cell r="F153" t="str">
            <v>Home Visitor</v>
          </cell>
          <cell r="G153" t="str">
            <v>EFN01</v>
          </cell>
          <cell r="H153" t="str">
            <v>Not relocated</v>
          </cell>
          <cell r="I153">
            <v>0</v>
          </cell>
          <cell r="J153">
            <v>7</v>
          </cell>
          <cell r="K153">
            <v>0</v>
          </cell>
        </row>
        <row r="154">
          <cell r="A154" t="str">
            <v>EF0151</v>
          </cell>
          <cell r="B154" t="str">
            <v>Active</v>
          </cell>
          <cell r="C154" t="str">
            <v>Khalid ABDULMOTI ALI</v>
          </cell>
          <cell r="D154" t="str">
            <v>NUT</v>
          </cell>
          <cell r="E154" t="str">
            <v>TFC</v>
          </cell>
          <cell r="F154" t="str">
            <v>Home Visitor</v>
          </cell>
          <cell r="G154" t="str">
            <v>EFN01</v>
          </cell>
          <cell r="H154" t="str">
            <v>Not relocated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EF0152</v>
          </cell>
          <cell r="B155" t="str">
            <v>Active</v>
          </cell>
          <cell r="C155" t="str">
            <v>Aziza MOHAMED ADAM</v>
          </cell>
          <cell r="D155" t="str">
            <v>NUT</v>
          </cell>
          <cell r="E155" t="str">
            <v>OTP</v>
          </cell>
          <cell r="F155" t="str">
            <v>Home Visitor</v>
          </cell>
          <cell r="G155" t="str">
            <v>EFN01</v>
          </cell>
          <cell r="H155" t="str">
            <v>Not relocated</v>
          </cell>
          <cell r="I155">
            <v>0</v>
          </cell>
          <cell r="J155">
            <v>22</v>
          </cell>
          <cell r="K155" t="e">
            <v>#DIV/0!</v>
          </cell>
        </row>
        <row r="156">
          <cell r="A156" t="str">
            <v>EF0153</v>
          </cell>
          <cell r="B156" t="str">
            <v>Stopped</v>
          </cell>
          <cell r="C156" t="str">
            <v>Zahra SALIH ADAM</v>
          </cell>
          <cell r="D156" t="str">
            <v>NUT</v>
          </cell>
          <cell r="E156" t="str">
            <v>SFC</v>
          </cell>
          <cell r="F156" t="str">
            <v>Home Visitor</v>
          </cell>
          <cell r="G156" t="str">
            <v>EFN01</v>
          </cell>
          <cell r="H156" t="str">
            <v>Not relocated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EF0154</v>
          </cell>
          <cell r="B157" t="str">
            <v>Active</v>
          </cell>
          <cell r="C157" t="str">
            <v>Nafisa ABDUJABAR ABDUHAMEED</v>
          </cell>
          <cell r="D157" t="str">
            <v>NUT</v>
          </cell>
          <cell r="E157" t="str">
            <v>TFC</v>
          </cell>
          <cell r="F157" t="str">
            <v>Home Visitor</v>
          </cell>
          <cell r="G157" t="str">
            <v>EFN01</v>
          </cell>
          <cell r="H157" t="str">
            <v>Not relocated</v>
          </cell>
          <cell r="I157">
            <v>0</v>
          </cell>
          <cell r="J157">
            <v>5</v>
          </cell>
          <cell r="K157">
            <v>0</v>
          </cell>
        </row>
        <row r="158">
          <cell r="A158" t="str">
            <v>EF0155</v>
          </cell>
          <cell r="B158" t="str">
            <v>Stopped</v>
          </cell>
          <cell r="C158" t="str">
            <v>Rehab KARAMADEEN MOHAMED</v>
          </cell>
          <cell r="D158" t="str">
            <v>NUT</v>
          </cell>
          <cell r="E158" t="str">
            <v>SFC</v>
          </cell>
          <cell r="F158" t="str">
            <v>Home Visitor</v>
          </cell>
          <cell r="G158" t="str">
            <v>EFN01</v>
          </cell>
          <cell r="H158" t="str">
            <v>Not relocated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EF0156</v>
          </cell>
          <cell r="B159" t="str">
            <v>Active</v>
          </cell>
          <cell r="C159" t="str">
            <v>Nafisa MOHAMED ADAM</v>
          </cell>
          <cell r="D159" t="str">
            <v>NUT</v>
          </cell>
          <cell r="E159" t="str">
            <v>TFC</v>
          </cell>
          <cell r="F159" t="str">
            <v>Home Visitor</v>
          </cell>
          <cell r="G159" t="str">
            <v>EFN01</v>
          </cell>
          <cell r="H159" t="str">
            <v>Not relocated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 xml:space="preserve">EF0157 </v>
          </cell>
          <cell r="B160" t="str">
            <v>Stopped</v>
          </cell>
          <cell r="C160" t="str">
            <v>Adam ABAKER AHMED</v>
          </cell>
          <cell r="D160" t="str">
            <v>LOG</v>
          </cell>
          <cell r="E160" t="str">
            <v>Guest House</v>
          </cell>
          <cell r="F160" t="str">
            <v>Watchman</v>
          </cell>
          <cell r="G160" t="str">
            <v>EFC01</v>
          </cell>
          <cell r="H160" t="str">
            <v>Not relocated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EF0158</v>
          </cell>
          <cell r="B161" t="str">
            <v>Active</v>
          </cell>
          <cell r="C161" t="str">
            <v>Mohamed ELHAFEZ IBRAHIM</v>
          </cell>
          <cell r="D161" t="str">
            <v>LOG</v>
          </cell>
          <cell r="E161" t="str">
            <v>WHouse</v>
          </cell>
          <cell r="F161" t="str">
            <v>Watchman</v>
          </cell>
          <cell r="G161" t="str">
            <v>EFC01</v>
          </cell>
          <cell r="H161" t="str">
            <v>Not relocated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EF0159</v>
          </cell>
          <cell r="B162" t="str">
            <v>Stopped</v>
          </cell>
          <cell r="C162" t="str">
            <v>Ismail MOHAMED ABDU ELRAHIM AHMED</v>
          </cell>
          <cell r="D162" t="str">
            <v>NUT</v>
          </cell>
          <cell r="E162" t="str">
            <v>SFC</v>
          </cell>
          <cell r="F162" t="str">
            <v>Watchman</v>
          </cell>
          <cell r="G162" t="str">
            <v>EFN01</v>
          </cell>
          <cell r="H162" t="str">
            <v>Not relocated</v>
          </cell>
          <cell r="I162">
            <v>0</v>
          </cell>
          <cell r="J162">
            <v>0</v>
          </cell>
          <cell r="K162">
            <v>0</v>
          </cell>
        </row>
        <row r="163">
          <cell r="A163" t="str">
            <v>EF0160</v>
          </cell>
          <cell r="B163" t="str">
            <v>Active</v>
          </cell>
          <cell r="C163" t="str">
            <v>Ali IBRAHIM ELHAJ</v>
          </cell>
          <cell r="D163" t="str">
            <v>LOG</v>
          </cell>
          <cell r="E163" t="str">
            <v>Guest house</v>
          </cell>
          <cell r="F163" t="str">
            <v>Watchman</v>
          </cell>
          <cell r="G163" t="str">
            <v>EFC01</v>
          </cell>
          <cell r="H163" t="str">
            <v>Not relocated</v>
          </cell>
          <cell r="I163">
            <v>0</v>
          </cell>
          <cell r="J163">
            <v>0</v>
          </cell>
          <cell r="K163">
            <v>0</v>
          </cell>
        </row>
        <row r="164">
          <cell r="A164" t="str">
            <v>EF0161</v>
          </cell>
          <cell r="B164" t="str">
            <v>Stopped</v>
          </cell>
          <cell r="C164" t="str">
            <v>Ibrahim ADAM ABDALLAH YAGOUB</v>
          </cell>
          <cell r="D164" t="str">
            <v>NUT</v>
          </cell>
          <cell r="E164" t="str">
            <v>TFC</v>
          </cell>
          <cell r="F164" t="str">
            <v>Registrar</v>
          </cell>
          <cell r="G164" t="str">
            <v>EFN01</v>
          </cell>
          <cell r="H164" t="str">
            <v>Not relocated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EF0162</v>
          </cell>
          <cell r="B165" t="str">
            <v>Active</v>
          </cell>
          <cell r="C165" t="str">
            <v>Abdulrahman MOHAMED ADAM</v>
          </cell>
          <cell r="D165" t="str">
            <v>LOG</v>
          </cell>
          <cell r="E165" t="str">
            <v>Guest house</v>
          </cell>
          <cell r="F165" t="str">
            <v>Watchman</v>
          </cell>
          <cell r="G165" t="str">
            <v>EFC01</v>
          </cell>
          <cell r="H165" t="str">
            <v>Not relocated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EF0163</v>
          </cell>
          <cell r="B166" t="str">
            <v>Active</v>
          </cell>
          <cell r="C166" t="str">
            <v>Mohamed ABOH MOHAMED</v>
          </cell>
          <cell r="D166" t="str">
            <v>FA</v>
          </cell>
          <cell r="E166" t="str">
            <v>Field</v>
          </cell>
          <cell r="F166" t="str">
            <v>Local Food Aid Monitor</v>
          </cell>
          <cell r="G166" t="str">
            <v>EFF01</v>
          </cell>
          <cell r="H166" t="str">
            <v>Not relocated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EF0164</v>
          </cell>
          <cell r="B167" t="str">
            <v>Stopped</v>
          </cell>
          <cell r="C167" t="str">
            <v>Thuraya ABDULKARIM SHOGAR</v>
          </cell>
          <cell r="D167" t="str">
            <v>FA</v>
          </cell>
          <cell r="E167" t="str">
            <v>Field</v>
          </cell>
          <cell r="F167" t="str">
            <v>Cook</v>
          </cell>
          <cell r="G167" t="str">
            <v>EFF01</v>
          </cell>
          <cell r="H167" t="str">
            <v>Not relocated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EF0165</v>
          </cell>
          <cell r="B168" t="str">
            <v>Active</v>
          </cell>
          <cell r="C168" t="str">
            <v>Abdulaziz ABAKAR MEDANI</v>
          </cell>
          <cell r="D168" t="str">
            <v>FA</v>
          </cell>
          <cell r="E168" t="str">
            <v>Field</v>
          </cell>
          <cell r="F168" t="str">
            <v>Local Food Aid Team Leader</v>
          </cell>
          <cell r="G168" t="str">
            <v>EFF01</v>
          </cell>
          <cell r="H168" t="str">
            <v>Not relocated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EF0166</v>
          </cell>
          <cell r="B169" t="str">
            <v>Active</v>
          </cell>
          <cell r="C169" t="str">
            <v>Haviz MUSA ABAKER</v>
          </cell>
          <cell r="D169" t="str">
            <v>LOG</v>
          </cell>
          <cell r="E169" t="str">
            <v>Field</v>
          </cell>
          <cell r="F169" t="str">
            <v>Rehabilitation Assitant</v>
          </cell>
          <cell r="G169" t="str">
            <v>EFC01</v>
          </cell>
          <cell r="H169" t="str">
            <v>Not relocated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EF0167</v>
          </cell>
          <cell r="B170" t="str">
            <v>Stopped</v>
          </cell>
          <cell r="C170" t="str">
            <v>Khalid AHMED ABDELMOUMI</v>
          </cell>
          <cell r="D170" t="str">
            <v>FA</v>
          </cell>
          <cell r="E170" t="str">
            <v>Field</v>
          </cell>
          <cell r="F170" t="str">
            <v>Watchman</v>
          </cell>
          <cell r="G170" t="str">
            <v>EFF01</v>
          </cell>
          <cell r="H170" t="str">
            <v>Not relocated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EF0168</v>
          </cell>
          <cell r="B171" t="str">
            <v>Stopped</v>
          </cell>
          <cell r="C171" t="str">
            <v>Fatma AHMED MOHAMED</v>
          </cell>
          <cell r="D171" t="str">
            <v>FA</v>
          </cell>
          <cell r="E171" t="str">
            <v>Field</v>
          </cell>
          <cell r="F171" t="str">
            <v>Cleaner</v>
          </cell>
          <cell r="G171" t="str">
            <v>EFF01</v>
          </cell>
          <cell r="H171" t="str">
            <v>Not relocated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EF0169</v>
          </cell>
          <cell r="B172" t="str">
            <v>Stopped</v>
          </cell>
          <cell r="C172" t="str">
            <v>Ahmed YOUSSIF ABDELMAJEED 2</v>
          </cell>
          <cell r="D172" t="str">
            <v>NUT</v>
          </cell>
          <cell r="E172" t="str">
            <v>TFC</v>
          </cell>
          <cell r="F172" t="str">
            <v xml:space="preserve">TFC Supervisor </v>
          </cell>
          <cell r="G172" t="str">
            <v>EFN01</v>
          </cell>
          <cell r="H172" t="str">
            <v>Not relocated</v>
          </cell>
          <cell r="I172">
            <v>0</v>
          </cell>
          <cell r="J172">
            <v>0</v>
          </cell>
          <cell r="K172">
            <v>0</v>
          </cell>
        </row>
        <row r="173">
          <cell r="A173" t="str">
            <v>EF0170</v>
          </cell>
          <cell r="B173" t="str">
            <v>Active</v>
          </cell>
          <cell r="C173" t="str">
            <v>Omer AHMED MOHAMED</v>
          </cell>
          <cell r="D173" t="str">
            <v>LOG</v>
          </cell>
          <cell r="E173" t="str">
            <v>Guest house</v>
          </cell>
          <cell r="F173" t="str">
            <v>Watchman</v>
          </cell>
          <cell r="G173" t="str">
            <v>EFC01</v>
          </cell>
          <cell r="H173" t="str">
            <v>Not relocated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EF0171</v>
          </cell>
          <cell r="B174" t="str">
            <v>Stopped</v>
          </cell>
          <cell r="C174" t="str">
            <v>Eltaieb OMER ADAM</v>
          </cell>
          <cell r="D174" t="str">
            <v>LOG</v>
          </cell>
          <cell r="E174" t="str">
            <v>Office</v>
          </cell>
          <cell r="F174" t="str">
            <v>Watchman</v>
          </cell>
          <cell r="G174" t="str">
            <v>EFC01</v>
          </cell>
          <cell r="H174" t="str">
            <v>Not relocated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EF0172</v>
          </cell>
          <cell r="B175" t="str">
            <v>Active</v>
          </cell>
          <cell r="C175" t="str">
            <v>Seedeg ISHAG ZAKARIA</v>
          </cell>
          <cell r="D175" t="str">
            <v>NUTSURVEY</v>
          </cell>
          <cell r="E175" t="str">
            <v>Nut survey</v>
          </cell>
          <cell r="F175" t="str">
            <v xml:space="preserve"> Team Leader</v>
          </cell>
          <cell r="G175" t="str">
            <v>EFN02</v>
          </cell>
          <cell r="H175" t="str">
            <v>Not relocated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EF0173</v>
          </cell>
          <cell r="B176" t="str">
            <v>Stopped</v>
          </cell>
          <cell r="C176" t="str">
            <v>Saleh ABDELKASIM AHMED</v>
          </cell>
          <cell r="D176" t="str">
            <v>NUT</v>
          </cell>
          <cell r="E176" t="str">
            <v>SFC</v>
          </cell>
          <cell r="F176" t="str">
            <v xml:space="preserve"> Team Leader</v>
          </cell>
          <cell r="G176" t="str">
            <v>EFN01</v>
          </cell>
          <cell r="H176" t="str">
            <v>Not relocated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EF0174</v>
          </cell>
          <cell r="B177" t="str">
            <v>Stopped</v>
          </cell>
          <cell r="C177" t="str">
            <v>Ali IBRAHIM DODAY</v>
          </cell>
          <cell r="D177" t="str">
            <v>NUT</v>
          </cell>
          <cell r="E177" t="str">
            <v>SFC</v>
          </cell>
          <cell r="F177" t="str">
            <v>Nurse</v>
          </cell>
          <cell r="G177" t="str">
            <v>EFN01</v>
          </cell>
          <cell r="H177" t="str">
            <v>Not relocated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EF0175</v>
          </cell>
          <cell r="B178" t="str">
            <v>Stopped</v>
          </cell>
          <cell r="C178" t="str">
            <v>Souleiman AZIN AHMED</v>
          </cell>
          <cell r="D178" t="str">
            <v>LOG</v>
          </cell>
          <cell r="E178" t="str">
            <v>Office</v>
          </cell>
          <cell r="F178" t="str">
            <v>Rehabilitation Assitant</v>
          </cell>
          <cell r="G178" t="str">
            <v>EFC01</v>
          </cell>
          <cell r="H178" t="str">
            <v>Not relocated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EF0176</v>
          </cell>
          <cell r="B179" t="str">
            <v>Active</v>
          </cell>
          <cell r="C179" t="str">
            <v>Raja AHMED IBRAHIM</v>
          </cell>
          <cell r="D179" t="str">
            <v>ADMIN</v>
          </cell>
          <cell r="E179" t="str">
            <v>Office</v>
          </cell>
          <cell r="F179" t="str">
            <v>Accountant</v>
          </cell>
          <cell r="G179" t="str">
            <v>EFC01</v>
          </cell>
          <cell r="H179" t="str">
            <v>Not relocated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EF0177</v>
          </cell>
          <cell r="B180" t="str">
            <v>Stopped</v>
          </cell>
          <cell r="C180" t="str">
            <v>Mohamed EL MAHFOUZ</v>
          </cell>
          <cell r="D180" t="str">
            <v>LOG</v>
          </cell>
          <cell r="E180" t="str">
            <v>Office</v>
          </cell>
          <cell r="F180" t="str">
            <v>Storekeeper Assistant</v>
          </cell>
          <cell r="G180" t="str">
            <v>EFC01</v>
          </cell>
          <cell r="H180" t="str">
            <v>Not relocated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EF0178</v>
          </cell>
          <cell r="B181" t="str">
            <v>Active</v>
          </cell>
          <cell r="C181" t="str">
            <v>Faisal ZAKARIA HUSSEIN</v>
          </cell>
          <cell r="D181" t="str">
            <v>ADMIN</v>
          </cell>
          <cell r="E181" t="str">
            <v>Office</v>
          </cell>
          <cell r="F181" t="str">
            <v>Deputy Administrator</v>
          </cell>
          <cell r="G181" t="str">
            <v>EFC01</v>
          </cell>
          <cell r="H181" t="str">
            <v>Not relocated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EF0179</v>
          </cell>
          <cell r="B182" t="str">
            <v>Stopped</v>
          </cell>
          <cell r="C182" t="str">
            <v>Ismail AHMED ABDALLAH</v>
          </cell>
          <cell r="D182" t="str">
            <v>NUT</v>
          </cell>
          <cell r="E182" t="str">
            <v>TFC</v>
          </cell>
          <cell r="F182" t="str">
            <v xml:space="preserve">Registrar </v>
          </cell>
          <cell r="G182" t="str">
            <v>EFN01</v>
          </cell>
          <cell r="H182" t="str">
            <v>Not relocated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EF0180</v>
          </cell>
          <cell r="B183" t="str">
            <v>Stopped</v>
          </cell>
          <cell r="C183" t="str">
            <v>Eldouma OSMAN SONY</v>
          </cell>
          <cell r="D183" t="str">
            <v>NUT</v>
          </cell>
          <cell r="E183" t="str">
            <v>SFC</v>
          </cell>
          <cell r="F183" t="str">
            <v>Watchman</v>
          </cell>
          <cell r="G183" t="str">
            <v>EFN01</v>
          </cell>
          <cell r="H183" t="str">
            <v>Not relocated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EF0181</v>
          </cell>
          <cell r="B184" t="str">
            <v>Stopped</v>
          </cell>
          <cell r="C184" t="str">
            <v>Senian ABDELKARIM MOHAMED</v>
          </cell>
          <cell r="D184" t="str">
            <v>NUT</v>
          </cell>
          <cell r="E184" t="str">
            <v>SFC</v>
          </cell>
          <cell r="F184" t="str">
            <v>Watchman</v>
          </cell>
          <cell r="G184" t="str">
            <v>EFN01</v>
          </cell>
          <cell r="H184" t="str">
            <v>Not relocated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EF0182</v>
          </cell>
          <cell r="B185" t="str">
            <v>Stopped</v>
          </cell>
          <cell r="C185" t="str">
            <v>Adam BASHER Mustafa</v>
          </cell>
          <cell r="D185" t="str">
            <v>NUT</v>
          </cell>
          <cell r="E185" t="str">
            <v>SFC</v>
          </cell>
          <cell r="F185" t="str">
            <v>Watchman</v>
          </cell>
          <cell r="G185" t="str">
            <v>EFN01</v>
          </cell>
          <cell r="H185" t="str">
            <v>Not relocated</v>
          </cell>
          <cell r="I185">
            <v>0</v>
          </cell>
          <cell r="J185">
            <v>0</v>
          </cell>
          <cell r="K185">
            <v>0</v>
          </cell>
        </row>
        <row r="186">
          <cell r="A186" t="str">
            <v>EF0183</v>
          </cell>
          <cell r="B186" t="str">
            <v>Active</v>
          </cell>
          <cell r="C186" t="str">
            <v>Zainab YOUSSIF ABAKER</v>
          </cell>
          <cell r="D186" t="str">
            <v>NUT</v>
          </cell>
          <cell r="E186" t="str">
            <v>TFC</v>
          </cell>
          <cell r="F186" t="str">
            <v xml:space="preserve">Phase Monitor </v>
          </cell>
          <cell r="G186" t="str">
            <v>EFN01</v>
          </cell>
          <cell r="H186" t="str">
            <v>Not relocated</v>
          </cell>
          <cell r="I186">
            <v>0</v>
          </cell>
          <cell r="J186">
            <v>15</v>
          </cell>
          <cell r="K186">
            <v>0</v>
          </cell>
        </row>
        <row r="187">
          <cell r="A187" t="str">
            <v>EF0184</v>
          </cell>
          <cell r="B187" t="str">
            <v>Active</v>
          </cell>
          <cell r="C187" t="str">
            <v>Khaled OSMAN ELTAHIR</v>
          </cell>
          <cell r="D187" t="str">
            <v>LOG</v>
          </cell>
          <cell r="E187" t="str">
            <v>Office</v>
          </cell>
          <cell r="F187" t="str">
            <v>Chiefwatchman</v>
          </cell>
          <cell r="G187" t="str">
            <v>EFC01</v>
          </cell>
          <cell r="H187" t="str">
            <v>Not relocated</v>
          </cell>
          <cell r="I187">
            <v>0</v>
          </cell>
          <cell r="J187">
            <v>15</v>
          </cell>
          <cell r="K187">
            <v>0</v>
          </cell>
        </row>
        <row r="188">
          <cell r="A188" t="str">
            <v>EF0185</v>
          </cell>
          <cell r="B188" t="str">
            <v>Stopped</v>
          </cell>
          <cell r="C188" t="str">
            <v>Souleiman ADAM MOHAMED</v>
          </cell>
          <cell r="D188" t="str">
            <v>NUT</v>
          </cell>
          <cell r="E188" t="str">
            <v>SFC</v>
          </cell>
          <cell r="F188" t="str">
            <v>Watchman</v>
          </cell>
          <cell r="G188" t="str">
            <v>EFN01</v>
          </cell>
          <cell r="H188" t="str">
            <v>Not relocated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EF0186</v>
          </cell>
          <cell r="B189" t="str">
            <v>Active</v>
          </cell>
          <cell r="C189" t="str">
            <v>Haroun ABDALLA ADAM</v>
          </cell>
          <cell r="D189" t="str">
            <v>LOG</v>
          </cell>
          <cell r="E189" t="str">
            <v>Guest House</v>
          </cell>
          <cell r="F189" t="str">
            <v>Watchman</v>
          </cell>
          <cell r="G189" t="str">
            <v>EFC01</v>
          </cell>
          <cell r="H189" t="str">
            <v>Not relocated</v>
          </cell>
          <cell r="I189">
            <v>0</v>
          </cell>
          <cell r="J189">
            <v>25</v>
          </cell>
          <cell r="K189">
            <v>0</v>
          </cell>
        </row>
        <row r="190">
          <cell r="A190" t="str">
            <v>EF0187</v>
          </cell>
          <cell r="B190" t="str">
            <v>Active</v>
          </cell>
          <cell r="C190" t="str">
            <v>Mokhtar MOHAMED MOKHTAR</v>
          </cell>
          <cell r="D190" t="str">
            <v>LOG</v>
          </cell>
          <cell r="E190" t="str">
            <v>WHouse</v>
          </cell>
          <cell r="F190" t="str">
            <v>Watchman</v>
          </cell>
          <cell r="G190" t="str">
            <v>EFC01</v>
          </cell>
          <cell r="H190" t="str">
            <v>Not relocated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EF0188</v>
          </cell>
          <cell r="B191" t="str">
            <v>Active</v>
          </cell>
          <cell r="C191" t="str">
            <v>Souleiman SALEH ALI</v>
          </cell>
          <cell r="D191" t="str">
            <v>LOG</v>
          </cell>
          <cell r="E191" t="str">
            <v>Office</v>
          </cell>
          <cell r="F191" t="str">
            <v>Watchman</v>
          </cell>
          <cell r="G191" t="str">
            <v>EFC01</v>
          </cell>
          <cell r="H191" t="str">
            <v>Not relocated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EF0189</v>
          </cell>
          <cell r="B192" t="str">
            <v>Active</v>
          </cell>
          <cell r="C192" t="str">
            <v>Hatim EL NAIM AHMED</v>
          </cell>
          <cell r="D192" t="str">
            <v>LOG</v>
          </cell>
          <cell r="E192" t="str">
            <v>Guest House</v>
          </cell>
          <cell r="F192" t="str">
            <v>Watchman</v>
          </cell>
          <cell r="G192" t="str">
            <v>EFC01</v>
          </cell>
          <cell r="H192" t="str">
            <v>Not relocated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EF0190</v>
          </cell>
          <cell r="B193" t="str">
            <v>Active</v>
          </cell>
          <cell r="C193" t="str">
            <v>Ibrahim ABUBAKER HAHMED</v>
          </cell>
          <cell r="D193" t="str">
            <v>LOG</v>
          </cell>
          <cell r="E193" t="str">
            <v>Guest House</v>
          </cell>
          <cell r="F193" t="str">
            <v>Watchman</v>
          </cell>
          <cell r="G193" t="str">
            <v>EFC01</v>
          </cell>
          <cell r="H193" t="str">
            <v>Not relocated</v>
          </cell>
          <cell r="I193">
            <v>0</v>
          </cell>
          <cell r="J193">
            <v>25</v>
          </cell>
          <cell r="K193">
            <v>0</v>
          </cell>
        </row>
        <row r="194">
          <cell r="A194" t="str">
            <v>EF0191</v>
          </cell>
          <cell r="B194" t="str">
            <v>Active</v>
          </cell>
          <cell r="C194" t="str">
            <v>Abo obeida ABUBEKER HAMID IBRAHIM</v>
          </cell>
          <cell r="D194" t="str">
            <v>LOG</v>
          </cell>
          <cell r="E194" t="str">
            <v>Office</v>
          </cell>
          <cell r="F194" t="str">
            <v>Watchman</v>
          </cell>
          <cell r="G194" t="str">
            <v>EFC01</v>
          </cell>
          <cell r="H194" t="str">
            <v>Not relocated</v>
          </cell>
          <cell r="I194">
            <v>0</v>
          </cell>
          <cell r="J194">
            <v>0</v>
          </cell>
          <cell r="K194">
            <v>0</v>
          </cell>
        </row>
        <row r="195">
          <cell r="A195" t="str">
            <v>EF0192</v>
          </cell>
          <cell r="B195" t="str">
            <v>Active</v>
          </cell>
          <cell r="C195" t="str">
            <v>Elhadi ABDALLA MOHAMED</v>
          </cell>
          <cell r="D195" t="str">
            <v>NUT</v>
          </cell>
          <cell r="E195" t="str">
            <v>OTP</v>
          </cell>
          <cell r="F195" t="str">
            <v>home Visitor</v>
          </cell>
          <cell r="G195" t="str">
            <v>EFN01</v>
          </cell>
          <cell r="H195" t="str">
            <v>Not relocated</v>
          </cell>
          <cell r="I195">
            <v>0</v>
          </cell>
          <cell r="J195">
            <v>0</v>
          </cell>
          <cell r="K195">
            <v>0</v>
          </cell>
        </row>
        <row r="196">
          <cell r="A196" t="str">
            <v>EF0193</v>
          </cell>
          <cell r="B196" t="str">
            <v>Stopped</v>
          </cell>
          <cell r="C196" t="str">
            <v>Ali OSMAN ALI</v>
          </cell>
          <cell r="D196" t="str">
            <v>LOG</v>
          </cell>
          <cell r="E196" t="str">
            <v>Office</v>
          </cell>
          <cell r="F196" t="str">
            <v>Driver</v>
          </cell>
          <cell r="G196" t="str">
            <v>EFC01</v>
          </cell>
          <cell r="H196" t="str">
            <v>Not relocated</v>
          </cell>
          <cell r="I196">
            <v>0</v>
          </cell>
          <cell r="J196">
            <v>0</v>
          </cell>
          <cell r="K196">
            <v>0</v>
          </cell>
        </row>
        <row r="197">
          <cell r="A197" t="str">
            <v>EF0194</v>
          </cell>
          <cell r="B197" t="str">
            <v>Active</v>
          </cell>
          <cell r="C197" t="str">
            <v>Abbas MOHAMED AHMED</v>
          </cell>
          <cell r="D197" t="str">
            <v>LOG</v>
          </cell>
          <cell r="E197" t="str">
            <v>Office</v>
          </cell>
          <cell r="F197" t="str">
            <v>Stock Manager</v>
          </cell>
          <cell r="G197" t="str">
            <v>EFC01</v>
          </cell>
          <cell r="H197" t="str">
            <v>Not relocated</v>
          </cell>
          <cell r="I197">
            <v>0</v>
          </cell>
          <cell r="J197">
            <v>0</v>
          </cell>
          <cell r="K197">
            <v>0</v>
          </cell>
        </row>
        <row r="198">
          <cell r="A198" t="str">
            <v>EF0195</v>
          </cell>
          <cell r="B198" t="str">
            <v>Active</v>
          </cell>
          <cell r="C198" t="str">
            <v>Abdallah YAGOUB ADAM</v>
          </cell>
          <cell r="D198" t="str">
            <v>FS</v>
          </cell>
          <cell r="E198" t="str">
            <v>Field</v>
          </cell>
          <cell r="F198" t="str">
            <v>Food security Surveillance officer</v>
          </cell>
          <cell r="G198" t="str">
            <v>EFF01</v>
          </cell>
          <cell r="H198" t="str">
            <v>Not relocated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EF0196</v>
          </cell>
          <cell r="B199" t="str">
            <v>Stopped</v>
          </cell>
          <cell r="C199" t="str">
            <v>Bakheit MOHAMED RABEH</v>
          </cell>
          <cell r="D199" t="str">
            <v>FS</v>
          </cell>
          <cell r="E199" t="str">
            <v>Field</v>
          </cell>
          <cell r="F199" t="str">
            <v xml:space="preserve">Food security monitor </v>
          </cell>
          <cell r="G199" t="str">
            <v>EFF01</v>
          </cell>
          <cell r="H199" t="str">
            <v>Not relocated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EF0197</v>
          </cell>
          <cell r="B200" t="str">
            <v>Stopped</v>
          </cell>
          <cell r="C200" t="str">
            <v>Noura Omer  MOHAMED</v>
          </cell>
          <cell r="D200" t="str">
            <v>NUT</v>
          </cell>
          <cell r="E200" t="str">
            <v>SFC</v>
          </cell>
          <cell r="F200" t="str">
            <v>Home Visitor</v>
          </cell>
          <cell r="G200" t="str">
            <v>EFN01</v>
          </cell>
          <cell r="H200" t="str">
            <v>Not relocated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EF0198</v>
          </cell>
          <cell r="B201" t="str">
            <v>Stopped</v>
          </cell>
          <cell r="C201" t="str">
            <v>Sawakin ADAM YOUSSUF BAHAR</v>
          </cell>
          <cell r="D201" t="str">
            <v>NUT</v>
          </cell>
          <cell r="E201" t="str">
            <v>SFC</v>
          </cell>
          <cell r="F201" t="str">
            <v>Home Visitor</v>
          </cell>
          <cell r="G201" t="str">
            <v>EFN01</v>
          </cell>
          <cell r="H201" t="str">
            <v>Not relocated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EF0199</v>
          </cell>
          <cell r="B202" t="str">
            <v>Stopped</v>
          </cell>
          <cell r="C202" t="str">
            <v>Haroun MUSSA IBRAHIM</v>
          </cell>
          <cell r="D202" t="str">
            <v>NUT</v>
          </cell>
          <cell r="E202" t="str">
            <v>SFC</v>
          </cell>
          <cell r="F202" t="str">
            <v>Home Visitor</v>
          </cell>
          <cell r="G202" t="str">
            <v>EFN01</v>
          </cell>
          <cell r="H202" t="str">
            <v>Not relocated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EF0200</v>
          </cell>
          <cell r="B203" t="str">
            <v>Stopped</v>
          </cell>
          <cell r="C203" t="str">
            <v>Eissa ADAM SULIMAN MOHAMED</v>
          </cell>
          <cell r="D203" t="str">
            <v>NUT</v>
          </cell>
          <cell r="E203" t="str">
            <v>SFC</v>
          </cell>
          <cell r="F203" t="str">
            <v>Home Visitor</v>
          </cell>
          <cell r="G203" t="str">
            <v>EFN01</v>
          </cell>
          <cell r="H203" t="str">
            <v>Not relocated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EF0201</v>
          </cell>
          <cell r="B204" t="str">
            <v>Stopped</v>
          </cell>
          <cell r="C204" t="str">
            <v>Halima MOHAMED ABDELLA</v>
          </cell>
          <cell r="D204" t="str">
            <v>NUT</v>
          </cell>
          <cell r="E204" t="str">
            <v>SFC</v>
          </cell>
          <cell r="F204" t="str">
            <v>Home Visitor</v>
          </cell>
          <cell r="G204" t="str">
            <v>EFN01</v>
          </cell>
          <cell r="H204" t="str">
            <v>Not relocated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EF0202</v>
          </cell>
          <cell r="B205" t="str">
            <v>Stopped</v>
          </cell>
          <cell r="C205" t="str">
            <v>Elsadig SABIT ELNOUR</v>
          </cell>
          <cell r="D205" t="str">
            <v>NUT</v>
          </cell>
          <cell r="E205" t="str">
            <v>SFC</v>
          </cell>
          <cell r="F205" t="str">
            <v>Home Visitor</v>
          </cell>
          <cell r="G205" t="str">
            <v>EFN01</v>
          </cell>
          <cell r="H205" t="str">
            <v>Not relocated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EF0203</v>
          </cell>
          <cell r="B206" t="str">
            <v>Stopped</v>
          </cell>
          <cell r="C206" t="str">
            <v>Asha Ali ABDELRAHMAN MOHAMED</v>
          </cell>
          <cell r="D206" t="str">
            <v>NUT</v>
          </cell>
          <cell r="E206" t="str">
            <v>SFC</v>
          </cell>
          <cell r="F206" t="str">
            <v>Home Visitor</v>
          </cell>
          <cell r="G206" t="str">
            <v>EFN01</v>
          </cell>
          <cell r="H206" t="str">
            <v>Not relocated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EF0204</v>
          </cell>
          <cell r="B207" t="str">
            <v>Stopped</v>
          </cell>
          <cell r="C207" t="str">
            <v xml:space="preserve">Kholoud ABDERAHMAN ABDALLA </v>
          </cell>
          <cell r="D207" t="str">
            <v>NUT</v>
          </cell>
          <cell r="E207" t="str">
            <v>SFC</v>
          </cell>
          <cell r="F207" t="str">
            <v>Home Visitor</v>
          </cell>
          <cell r="G207" t="str">
            <v>EFN01</v>
          </cell>
          <cell r="H207" t="str">
            <v>Not relocated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EF0205</v>
          </cell>
          <cell r="B208" t="str">
            <v>Active</v>
          </cell>
          <cell r="C208" t="str">
            <v>Motasim ARABI MOHAMEDO</v>
          </cell>
          <cell r="D208" t="str">
            <v>LOG</v>
          </cell>
          <cell r="E208" t="str">
            <v>Office</v>
          </cell>
          <cell r="F208" t="str">
            <v>Storekeeper Assistant</v>
          </cell>
          <cell r="G208" t="str">
            <v>EFC01</v>
          </cell>
          <cell r="H208" t="str">
            <v>Not relocated</v>
          </cell>
          <cell r="I208">
            <v>0</v>
          </cell>
          <cell r="J208">
            <v>1</v>
          </cell>
          <cell r="K208">
            <v>0</v>
          </cell>
        </row>
        <row r="209">
          <cell r="A209" t="str">
            <v>EF0206</v>
          </cell>
          <cell r="B209" t="str">
            <v>Active</v>
          </cell>
          <cell r="C209" t="str">
            <v>Mohamed ADAM MOHAMED</v>
          </cell>
          <cell r="D209" t="str">
            <v>FA</v>
          </cell>
          <cell r="E209" t="str">
            <v>Field</v>
          </cell>
          <cell r="F209" t="str">
            <v>Food Aid Monitor</v>
          </cell>
          <cell r="G209" t="str">
            <v>EFF01</v>
          </cell>
          <cell r="H209" t="str">
            <v>Not relocated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EF0207</v>
          </cell>
          <cell r="B210" t="str">
            <v>Stopped</v>
          </cell>
          <cell r="C210" t="str">
            <v xml:space="preserve">Osman HUSSEIN ADAM </v>
          </cell>
          <cell r="D210" t="str">
            <v>FA</v>
          </cell>
          <cell r="E210" t="str">
            <v>Field</v>
          </cell>
          <cell r="F210" t="str">
            <v>Food Aid Monitor</v>
          </cell>
          <cell r="G210" t="str">
            <v>EFF01</v>
          </cell>
          <cell r="H210" t="str">
            <v>Not relocated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EF0208</v>
          </cell>
          <cell r="B211" t="str">
            <v>Stopped</v>
          </cell>
          <cell r="C211" t="str">
            <v xml:space="preserve">Adam ABAKER MOHAMED </v>
          </cell>
          <cell r="D211" t="str">
            <v>FA</v>
          </cell>
          <cell r="E211" t="str">
            <v>Field</v>
          </cell>
          <cell r="F211" t="str">
            <v>Food Aid Monitor</v>
          </cell>
          <cell r="G211" t="str">
            <v>EFF01</v>
          </cell>
          <cell r="H211" t="str">
            <v>Not relocated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EF0209</v>
          </cell>
          <cell r="B212" t="str">
            <v>Stopped</v>
          </cell>
          <cell r="C212" t="str">
            <v>Jamal ABDALLA ABAKER</v>
          </cell>
          <cell r="D212" t="str">
            <v>LOG</v>
          </cell>
          <cell r="E212" t="str">
            <v>Office</v>
          </cell>
          <cell r="F212" t="str">
            <v>Driver</v>
          </cell>
          <cell r="G212" t="str">
            <v>EFC01</v>
          </cell>
          <cell r="H212" t="str">
            <v>Not relocated</v>
          </cell>
          <cell r="I212">
            <v>0</v>
          </cell>
          <cell r="J212">
            <v>0</v>
          </cell>
          <cell r="K212">
            <v>0</v>
          </cell>
        </row>
        <row r="213">
          <cell r="A213" t="str">
            <v>EF0210</v>
          </cell>
          <cell r="B213" t="str">
            <v>Active</v>
          </cell>
          <cell r="C213" t="str">
            <v>Mohamed ELTAIB MOHAMED ADAM</v>
          </cell>
          <cell r="D213" t="str">
            <v>FA</v>
          </cell>
          <cell r="E213" t="str">
            <v>Field</v>
          </cell>
          <cell r="F213" t="str">
            <v>Food Aid team Leader</v>
          </cell>
          <cell r="G213" t="str">
            <v>EFF01</v>
          </cell>
          <cell r="H213" t="str">
            <v>Not relocated</v>
          </cell>
          <cell r="I213">
            <v>0</v>
          </cell>
          <cell r="J213">
            <v>0</v>
          </cell>
          <cell r="K213">
            <v>0</v>
          </cell>
        </row>
        <row r="214">
          <cell r="A214" t="str">
            <v>EF0211</v>
          </cell>
          <cell r="B214" t="str">
            <v>Stopped</v>
          </cell>
          <cell r="C214" t="str">
            <v>Seedeg YAHIA MOHAMED</v>
          </cell>
          <cell r="D214" t="str">
            <v>FA</v>
          </cell>
          <cell r="E214" t="str">
            <v>Field</v>
          </cell>
          <cell r="F214" t="str">
            <v>Food Aid Monitor</v>
          </cell>
          <cell r="G214" t="str">
            <v>EFF01</v>
          </cell>
          <cell r="H214" t="str">
            <v>Not relocated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EF0212</v>
          </cell>
          <cell r="B215" t="str">
            <v>Active</v>
          </cell>
          <cell r="C215" t="str">
            <v>Ibrahim ADAM ABAKER</v>
          </cell>
          <cell r="D215" t="str">
            <v>FS</v>
          </cell>
          <cell r="E215" t="str">
            <v>Field</v>
          </cell>
          <cell r="F215" t="str">
            <v>Agricultural Technician</v>
          </cell>
          <cell r="G215" t="str">
            <v>EFF01</v>
          </cell>
          <cell r="H215" t="str">
            <v>Not relocated</v>
          </cell>
          <cell r="I215">
            <v>0</v>
          </cell>
          <cell r="J215">
            <v>17</v>
          </cell>
          <cell r="K215">
            <v>0</v>
          </cell>
        </row>
        <row r="216">
          <cell r="A216" t="str">
            <v>EF0213</v>
          </cell>
          <cell r="B216" t="str">
            <v>Stopped</v>
          </cell>
          <cell r="C216" t="str">
            <v>Ahmed ELBAWI ADAM</v>
          </cell>
          <cell r="D216" t="str">
            <v>LOG</v>
          </cell>
          <cell r="E216" t="str">
            <v>Office</v>
          </cell>
          <cell r="F216" t="str">
            <v>Driver</v>
          </cell>
          <cell r="G216" t="str">
            <v>EFC01</v>
          </cell>
          <cell r="H216">
            <v>0</v>
          </cell>
          <cell r="I216" t="e">
            <v>#N/A</v>
          </cell>
          <cell r="J216">
            <v>0</v>
          </cell>
          <cell r="K216">
            <v>0</v>
          </cell>
        </row>
        <row r="217">
          <cell r="A217" t="str">
            <v>EF0214</v>
          </cell>
          <cell r="B217" t="str">
            <v>Active</v>
          </cell>
          <cell r="C217" t="str">
            <v>Abdelbasher OMER ALI</v>
          </cell>
          <cell r="D217" t="str">
            <v>NUT</v>
          </cell>
          <cell r="E217" t="str">
            <v>TFC</v>
          </cell>
          <cell r="F217" t="str">
            <v>Watchman</v>
          </cell>
          <cell r="G217" t="str">
            <v>EFN01</v>
          </cell>
          <cell r="H217" t="str">
            <v>Not relocated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EF0215</v>
          </cell>
          <cell r="B218" t="str">
            <v>Active</v>
          </cell>
          <cell r="C218" t="str">
            <v>Fawzia KHALIL ISHAG</v>
          </cell>
          <cell r="D218" t="str">
            <v>NUT</v>
          </cell>
          <cell r="E218" t="str">
            <v>TFC</v>
          </cell>
          <cell r="F218" t="str">
            <v>Home Visitor</v>
          </cell>
          <cell r="G218" t="str">
            <v>EFN01</v>
          </cell>
          <cell r="H218" t="str">
            <v>Not relocated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EF0216</v>
          </cell>
          <cell r="B219" t="str">
            <v>Active</v>
          </cell>
          <cell r="C219" t="str">
            <v xml:space="preserve">Sulieman NOGARA ABDALLA </v>
          </cell>
          <cell r="D219" t="str">
            <v>LOG</v>
          </cell>
          <cell r="E219" t="str">
            <v>Office</v>
          </cell>
          <cell r="F219" t="str">
            <v>Storekeeper Assistant</v>
          </cell>
          <cell r="G219" t="str">
            <v>EFC01</v>
          </cell>
          <cell r="H219" t="str">
            <v>Not relocated</v>
          </cell>
          <cell r="I219">
            <v>0</v>
          </cell>
          <cell r="J219">
            <v>17</v>
          </cell>
          <cell r="K219">
            <v>0</v>
          </cell>
        </row>
        <row r="220">
          <cell r="A220" t="str">
            <v>EF0217</v>
          </cell>
          <cell r="B220" t="str">
            <v>Stopped</v>
          </cell>
          <cell r="C220" t="str">
            <v xml:space="preserve">Ahmed MUSSA BAKHAIT </v>
          </cell>
          <cell r="D220" t="str">
            <v>LOG</v>
          </cell>
          <cell r="E220" t="str">
            <v>Office</v>
          </cell>
          <cell r="F220" t="str">
            <v>Driver</v>
          </cell>
          <cell r="G220" t="str">
            <v>EFC01</v>
          </cell>
          <cell r="H220" t="str">
            <v>Not relocated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EF0218</v>
          </cell>
          <cell r="B221" t="str">
            <v>Stopped</v>
          </cell>
          <cell r="C221" t="str">
            <v xml:space="preserve">Abubker IBRAHIM Hamad </v>
          </cell>
          <cell r="D221" t="str">
            <v>LOG</v>
          </cell>
          <cell r="E221" t="str">
            <v>Office</v>
          </cell>
          <cell r="F221" t="str">
            <v xml:space="preserve">Driver </v>
          </cell>
          <cell r="G221" t="str">
            <v>EFC01</v>
          </cell>
          <cell r="H221" t="str">
            <v>Not relocated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EF0219</v>
          </cell>
          <cell r="B222" t="str">
            <v>Stopped</v>
          </cell>
          <cell r="C222" t="str">
            <v xml:space="preserve">Seedig ABDURHMAN </v>
          </cell>
          <cell r="D222" t="str">
            <v>LOG</v>
          </cell>
          <cell r="E222" t="str">
            <v>Office</v>
          </cell>
          <cell r="F222" t="str">
            <v xml:space="preserve">Driver </v>
          </cell>
          <cell r="G222" t="str">
            <v>EFC01</v>
          </cell>
          <cell r="H222" t="str">
            <v>Not relocated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EF0220</v>
          </cell>
          <cell r="B223" t="str">
            <v>Stopped</v>
          </cell>
          <cell r="C223" t="str">
            <v xml:space="preserve">Amna SALIH ADAM </v>
          </cell>
          <cell r="D223" t="str">
            <v>NUT</v>
          </cell>
          <cell r="E223" t="str">
            <v>TFC</v>
          </cell>
          <cell r="F223" t="str">
            <v xml:space="preserve">Phase Monitor </v>
          </cell>
          <cell r="G223" t="str">
            <v>EFN01</v>
          </cell>
          <cell r="H223" t="str">
            <v>Not relocated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EF0223</v>
          </cell>
          <cell r="B224" t="str">
            <v>Stopped</v>
          </cell>
          <cell r="C224" t="str">
            <v xml:space="preserve">Nizar HAMDAN AL MAHDI </v>
          </cell>
          <cell r="D224" t="str">
            <v>FS</v>
          </cell>
          <cell r="E224" t="str">
            <v>Field</v>
          </cell>
          <cell r="F224" t="str">
            <v>Data Entry Manager</v>
          </cell>
          <cell r="G224" t="str">
            <v>EFF01</v>
          </cell>
          <cell r="H224" t="str">
            <v>Not relocated</v>
          </cell>
          <cell r="I224">
            <v>0</v>
          </cell>
          <cell r="J224">
            <v>0</v>
          </cell>
          <cell r="K224">
            <v>0</v>
          </cell>
        </row>
        <row r="225">
          <cell r="A225" t="str">
            <v>EF0224</v>
          </cell>
          <cell r="B225" t="str">
            <v>Stopped</v>
          </cell>
          <cell r="C225" t="str">
            <v xml:space="preserve">Adam AHMED IBRAHIM </v>
          </cell>
          <cell r="D225" t="str">
            <v>FS</v>
          </cell>
          <cell r="E225" t="str">
            <v>Field</v>
          </cell>
          <cell r="F225" t="str">
            <v xml:space="preserve">Food security monitor </v>
          </cell>
          <cell r="G225" t="str">
            <v>EFF01</v>
          </cell>
          <cell r="H225" t="str">
            <v>Not relocated</v>
          </cell>
          <cell r="I225">
            <v>0</v>
          </cell>
          <cell r="J225">
            <v>0</v>
          </cell>
          <cell r="K225">
            <v>0</v>
          </cell>
        </row>
        <row r="226">
          <cell r="A226" t="str">
            <v>EF0225</v>
          </cell>
          <cell r="B226" t="str">
            <v>Stopped</v>
          </cell>
          <cell r="C226" t="str">
            <v>Eltajani FUDEL MUSTAFA</v>
          </cell>
          <cell r="D226" t="str">
            <v>FS</v>
          </cell>
          <cell r="E226" t="str">
            <v>Field</v>
          </cell>
          <cell r="F226" t="str">
            <v>Data Entry Manager</v>
          </cell>
          <cell r="G226" t="str">
            <v>EFF01</v>
          </cell>
          <cell r="H226" t="str">
            <v>Not relocated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EF0226</v>
          </cell>
          <cell r="B227" t="str">
            <v>Active</v>
          </cell>
          <cell r="C227" t="str">
            <v xml:space="preserve">Ibrahim SULIEMAN </v>
          </cell>
          <cell r="D227" t="str">
            <v>LOG</v>
          </cell>
          <cell r="E227" t="str">
            <v>Office</v>
          </cell>
          <cell r="F227" t="str">
            <v>Watchman</v>
          </cell>
          <cell r="G227" t="str">
            <v>EFC01</v>
          </cell>
          <cell r="H227" t="str">
            <v>Not relocated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EF0227</v>
          </cell>
          <cell r="B228" t="str">
            <v>Active</v>
          </cell>
          <cell r="C228" t="str">
            <v xml:space="preserve">Hassan ABDUHADI ALI </v>
          </cell>
          <cell r="D228" t="str">
            <v>LOG</v>
          </cell>
          <cell r="E228" t="str">
            <v>Office</v>
          </cell>
          <cell r="F228" t="str">
            <v>Watchman</v>
          </cell>
          <cell r="G228" t="str">
            <v>EFC01</v>
          </cell>
          <cell r="H228" t="str">
            <v>Not relocated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EF0228</v>
          </cell>
          <cell r="B229" t="str">
            <v>Active</v>
          </cell>
          <cell r="C229" t="str">
            <v>Hassan ABDALLAH Arja</v>
          </cell>
          <cell r="D229" t="str">
            <v>LOG</v>
          </cell>
          <cell r="E229" t="str">
            <v>Office</v>
          </cell>
          <cell r="F229" t="str">
            <v>Watchman</v>
          </cell>
          <cell r="G229" t="str">
            <v>EFC01</v>
          </cell>
          <cell r="H229" t="str">
            <v>Not relocated</v>
          </cell>
          <cell r="I229">
            <v>0</v>
          </cell>
          <cell r="J229">
            <v>21</v>
          </cell>
          <cell r="K229">
            <v>0</v>
          </cell>
        </row>
        <row r="230">
          <cell r="A230" t="str">
            <v>EF0229</v>
          </cell>
          <cell r="B230" t="str">
            <v>Active</v>
          </cell>
          <cell r="C230" t="str">
            <v>Sameer Hamed SHOGAR</v>
          </cell>
          <cell r="D230" t="str">
            <v>LOG</v>
          </cell>
          <cell r="E230" t="str">
            <v>Office</v>
          </cell>
          <cell r="F230" t="str">
            <v>Watchman</v>
          </cell>
          <cell r="G230" t="str">
            <v>EFC01</v>
          </cell>
          <cell r="H230" t="str">
            <v>Not relocated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EF0230</v>
          </cell>
          <cell r="B231" t="str">
            <v>Active</v>
          </cell>
          <cell r="C231" t="str">
            <v xml:space="preserve">Elnizeer SAAD ELNOUR </v>
          </cell>
          <cell r="D231" t="str">
            <v>LOG</v>
          </cell>
          <cell r="E231" t="str">
            <v>WHouse</v>
          </cell>
          <cell r="F231" t="str">
            <v>Watchman</v>
          </cell>
          <cell r="G231" t="str">
            <v>EFC01</v>
          </cell>
          <cell r="H231" t="str">
            <v>Not relocated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EF0231</v>
          </cell>
          <cell r="B232" t="str">
            <v>Active</v>
          </cell>
          <cell r="C232" t="str">
            <v>Ibrahim Yousif Mohamed</v>
          </cell>
          <cell r="D232" t="str">
            <v>LOG</v>
          </cell>
          <cell r="E232" t="str">
            <v>WHouse</v>
          </cell>
          <cell r="F232" t="str">
            <v>Watchman</v>
          </cell>
          <cell r="G232" t="str">
            <v>EFC01</v>
          </cell>
          <cell r="H232" t="str">
            <v>Not relocated</v>
          </cell>
          <cell r="I232">
            <v>0</v>
          </cell>
          <cell r="J232">
            <v>20</v>
          </cell>
          <cell r="K232">
            <v>0</v>
          </cell>
        </row>
        <row r="233">
          <cell r="A233" t="str">
            <v>EF0232</v>
          </cell>
          <cell r="B233" t="str">
            <v>Active</v>
          </cell>
          <cell r="C233" t="str">
            <v xml:space="preserve">Abdalla SALEH ABAKER </v>
          </cell>
          <cell r="D233" t="str">
            <v>LOG</v>
          </cell>
          <cell r="E233" t="str">
            <v>Office</v>
          </cell>
          <cell r="F233" t="str">
            <v>Watchman</v>
          </cell>
          <cell r="G233" t="str">
            <v>EFC01</v>
          </cell>
          <cell r="H233" t="str">
            <v>Not relocated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EF0233</v>
          </cell>
          <cell r="B234" t="str">
            <v>Stopped</v>
          </cell>
          <cell r="C234" t="str">
            <v xml:space="preserve">Nur Eldeein Kasham </v>
          </cell>
          <cell r="D234" t="str">
            <v>LOG</v>
          </cell>
          <cell r="E234" t="str">
            <v>Office</v>
          </cell>
          <cell r="F234" t="str">
            <v>Purchaser Assistant</v>
          </cell>
          <cell r="G234" t="str">
            <v>EFC01</v>
          </cell>
          <cell r="H234" t="str">
            <v>Not relocated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EF0234</v>
          </cell>
          <cell r="B235" t="str">
            <v xml:space="preserve">Active </v>
          </cell>
          <cell r="C235" t="str">
            <v xml:space="preserve">Yousif ABDULLMULA  AHMED </v>
          </cell>
          <cell r="D235" t="str">
            <v>WS</v>
          </cell>
          <cell r="E235" t="str">
            <v>Field</v>
          </cell>
          <cell r="F235" t="str">
            <v>Watsan Assitant Manager</v>
          </cell>
          <cell r="G235" t="str">
            <v>EFH01</v>
          </cell>
          <cell r="H235" t="str">
            <v>Not relocated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EF0235</v>
          </cell>
          <cell r="B236" t="str">
            <v>Stopped</v>
          </cell>
          <cell r="C236" t="str">
            <v xml:space="preserve">Sakeena ADAM IBRAHIM </v>
          </cell>
          <cell r="D236" t="str">
            <v>WS</v>
          </cell>
          <cell r="E236" t="str">
            <v>Field</v>
          </cell>
          <cell r="F236" t="str">
            <v>Community Animator</v>
          </cell>
          <cell r="G236" t="str">
            <v>EFH01</v>
          </cell>
          <cell r="H236" t="str">
            <v>Not relocated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EF0236</v>
          </cell>
          <cell r="B237" t="str">
            <v>Stopped</v>
          </cell>
          <cell r="C237" t="str">
            <v xml:space="preserve">Abubaker ABDULSHAFI </v>
          </cell>
          <cell r="D237" t="str">
            <v>WS</v>
          </cell>
          <cell r="E237" t="str">
            <v>Field</v>
          </cell>
          <cell r="F237" t="str">
            <v>Community Approach Supervisor</v>
          </cell>
          <cell r="G237" t="str">
            <v>EFH01</v>
          </cell>
          <cell r="H237" t="str">
            <v>Not relocated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EF0237</v>
          </cell>
          <cell r="B238" t="str">
            <v>Stopped</v>
          </cell>
          <cell r="C238" t="str">
            <v xml:space="preserve">Murshid OSMAN MOHAMED </v>
          </cell>
          <cell r="D238" t="str">
            <v>WS</v>
          </cell>
          <cell r="E238" t="str">
            <v>Field</v>
          </cell>
          <cell r="F238" t="str">
            <v>Community Animator</v>
          </cell>
          <cell r="G238" t="str">
            <v>EFH01</v>
          </cell>
          <cell r="H238" t="str">
            <v>Not relocated</v>
          </cell>
          <cell r="I238">
            <v>0</v>
          </cell>
          <cell r="J238">
            <v>0</v>
          </cell>
          <cell r="K238">
            <v>0</v>
          </cell>
        </row>
        <row r="239">
          <cell r="A239" t="str">
            <v>EF0238</v>
          </cell>
          <cell r="B239" t="str">
            <v>Stopped</v>
          </cell>
          <cell r="C239" t="str">
            <v xml:space="preserve">Ahmed ISMAIL ABDULRHMAN </v>
          </cell>
          <cell r="D239" t="str">
            <v>WS</v>
          </cell>
          <cell r="E239" t="str">
            <v>Field</v>
          </cell>
          <cell r="F239" t="str">
            <v>Community Animator</v>
          </cell>
          <cell r="G239" t="str">
            <v>EFH01</v>
          </cell>
          <cell r="H239" t="str">
            <v>Not relocated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EF0239</v>
          </cell>
          <cell r="B240" t="str">
            <v xml:space="preserve">Active </v>
          </cell>
          <cell r="C240" t="str">
            <v xml:space="preserve">Elys ADAM AHMED </v>
          </cell>
          <cell r="D240" t="str">
            <v>LOG</v>
          </cell>
          <cell r="E240" t="str">
            <v>Field</v>
          </cell>
          <cell r="F240" t="str">
            <v>Watchman</v>
          </cell>
          <cell r="G240" t="str">
            <v>EFC01</v>
          </cell>
          <cell r="H240" t="str">
            <v>Not relocated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EF0240</v>
          </cell>
          <cell r="B241" t="str">
            <v xml:space="preserve">Active </v>
          </cell>
          <cell r="C241" t="str">
            <v>Mohamed ABAKER Ahmed</v>
          </cell>
          <cell r="D241" t="str">
            <v>LOG</v>
          </cell>
          <cell r="E241" t="str">
            <v>Field</v>
          </cell>
          <cell r="F241" t="str">
            <v>Watchman</v>
          </cell>
          <cell r="G241" t="str">
            <v>EFC01</v>
          </cell>
          <cell r="H241" t="str">
            <v>Not relocated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EF0241</v>
          </cell>
          <cell r="B242" t="str">
            <v>Active</v>
          </cell>
          <cell r="C242" t="str">
            <v>Eldouma EISSA Abdelmountaleb</v>
          </cell>
          <cell r="D242" t="str">
            <v>LOG</v>
          </cell>
          <cell r="E242" t="str">
            <v>Field</v>
          </cell>
          <cell r="F242" t="str">
            <v>Watchman</v>
          </cell>
          <cell r="G242" t="str">
            <v>EFC01</v>
          </cell>
          <cell r="H242" t="str">
            <v>Not relocated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EF0242</v>
          </cell>
          <cell r="B243" t="str">
            <v>Stopped</v>
          </cell>
          <cell r="C243" t="str">
            <v xml:space="preserve">Mohmed ABAKER MOHAMED </v>
          </cell>
          <cell r="D243" t="str">
            <v>FA</v>
          </cell>
          <cell r="E243" t="str">
            <v>Field</v>
          </cell>
          <cell r="F243" t="str">
            <v xml:space="preserve">Food Distributor </v>
          </cell>
          <cell r="G243" t="str">
            <v>EFF01</v>
          </cell>
          <cell r="H243" t="str">
            <v>Not relocated</v>
          </cell>
          <cell r="I243">
            <v>0</v>
          </cell>
          <cell r="J243">
            <v>0</v>
          </cell>
          <cell r="K243">
            <v>0</v>
          </cell>
        </row>
        <row r="244">
          <cell r="A244" t="str">
            <v>EF0243</v>
          </cell>
          <cell r="B244" t="str">
            <v>Stopped</v>
          </cell>
          <cell r="C244" t="str">
            <v>Fatima ZAKARIA HASSAN</v>
          </cell>
          <cell r="D244" t="str">
            <v>LOG</v>
          </cell>
          <cell r="E244" t="str">
            <v>Field</v>
          </cell>
          <cell r="F244" t="str">
            <v>Cook</v>
          </cell>
          <cell r="G244" t="str">
            <v>EFC01</v>
          </cell>
          <cell r="H244" t="str">
            <v>Not relocated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EF0244</v>
          </cell>
          <cell r="B245" t="str">
            <v>Stopped</v>
          </cell>
          <cell r="C245" t="str">
            <v xml:space="preserve">Asha IBRAHIM MOHAMED </v>
          </cell>
          <cell r="D245" t="str">
            <v>LOG</v>
          </cell>
          <cell r="E245" t="str">
            <v>Field</v>
          </cell>
          <cell r="F245" t="str">
            <v>Cleaner</v>
          </cell>
          <cell r="G245" t="str">
            <v>EFC01</v>
          </cell>
          <cell r="H245" t="str">
            <v>Not relocated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EF0245</v>
          </cell>
          <cell r="B246" t="str">
            <v>Stopped</v>
          </cell>
          <cell r="C246" t="str">
            <v>Ali ABGOUP ABDEL</v>
          </cell>
          <cell r="D246" t="str">
            <v>LOG</v>
          </cell>
          <cell r="E246" t="str">
            <v>Field</v>
          </cell>
          <cell r="F246" t="str">
            <v>Watchman</v>
          </cell>
          <cell r="G246" t="str">
            <v>EFC01</v>
          </cell>
          <cell r="H246" t="str">
            <v>Not relocated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EF0246</v>
          </cell>
          <cell r="B247" t="str">
            <v>Stopped</v>
          </cell>
          <cell r="C247" t="str">
            <v xml:space="preserve">Abud ALTOM ALI </v>
          </cell>
          <cell r="D247" t="str">
            <v>LOG</v>
          </cell>
          <cell r="E247" t="str">
            <v>Field</v>
          </cell>
          <cell r="F247" t="str">
            <v>Watchman</v>
          </cell>
          <cell r="G247" t="str">
            <v>EFC01</v>
          </cell>
          <cell r="H247" t="str">
            <v>Not relocated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EF0247</v>
          </cell>
          <cell r="B248" t="str">
            <v>Stopped</v>
          </cell>
          <cell r="C248" t="str">
            <v xml:space="preserve">Mohamed OSMAN ADAM </v>
          </cell>
          <cell r="D248" t="str">
            <v>LOG</v>
          </cell>
          <cell r="E248" t="str">
            <v>Field</v>
          </cell>
          <cell r="F248" t="str">
            <v>Watchman</v>
          </cell>
          <cell r="G248" t="str">
            <v>EFC01</v>
          </cell>
          <cell r="H248" t="str">
            <v>Not relocated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EF0248</v>
          </cell>
          <cell r="B249" t="str">
            <v>Stopped</v>
          </cell>
          <cell r="C249" t="str">
            <v xml:space="preserve">Abdalla ABDULJABER MOHAMED </v>
          </cell>
          <cell r="D249" t="str">
            <v>WS</v>
          </cell>
          <cell r="E249" t="str">
            <v>Field</v>
          </cell>
          <cell r="F249" t="str">
            <v>Mechanic</v>
          </cell>
          <cell r="G249" t="str">
            <v>EFH01</v>
          </cell>
          <cell r="H249" t="str">
            <v>Not relocated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EF0249</v>
          </cell>
          <cell r="B250" t="str">
            <v>Stopped</v>
          </cell>
          <cell r="C250" t="str">
            <v xml:space="preserve">Mubark  ABDULTIF ALSANOSY </v>
          </cell>
          <cell r="D250" t="str">
            <v>WS</v>
          </cell>
          <cell r="E250" t="str">
            <v>Field</v>
          </cell>
          <cell r="F250" t="str">
            <v xml:space="preserve">Driller Technican </v>
          </cell>
          <cell r="G250" t="str">
            <v>EFH01</v>
          </cell>
          <cell r="H250" t="str">
            <v>Not relocated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EF0250</v>
          </cell>
          <cell r="B251" t="str">
            <v>Stopped</v>
          </cell>
          <cell r="C251" t="str">
            <v xml:space="preserve">Mohamed ABEID ADAM </v>
          </cell>
          <cell r="D251" t="str">
            <v>WS</v>
          </cell>
          <cell r="E251" t="str">
            <v>Field</v>
          </cell>
          <cell r="F251" t="str">
            <v>Drilling Supervisor</v>
          </cell>
          <cell r="G251" t="str">
            <v>EFH01</v>
          </cell>
          <cell r="H251" t="str">
            <v>Not relocated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EF0251</v>
          </cell>
          <cell r="B252" t="str">
            <v>Stopped</v>
          </cell>
          <cell r="C252" t="str">
            <v xml:space="preserve">Osam  MOHMED MANSOUR </v>
          </cell>
          <cell r="D252" t="str">
            <v>WS</v>
          </cell>
          <cell r="E252" t="str">
            <v>Field</v>
          </cell>
          <cell r="F252" t="str">
            <v xml:space="preserve">TECH Supervisor </v>
          </cell>
          <cell r="G252" t="str">
            <v>EFH01</v>
          </cell>
          <cell r="H252" t="str">
            <v>Not relocated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EF0252</v>
          </cell>
          <cell r="B253" t="str">
            <v>Stopped</v>
          </cell>
          <cell r="C253" t="str">
            <v xml:space="preserve">Bababker ABDALLA ADAM </v>
          </cell>
          <cell r="D253" t="str">
            <v>WS</v>
          </cell>
          <cell r="E253" t="str">
            <v>Field</v>
          </cell>
          <cell r="F253" t="str">
            <v xml:space="preserve">Driller Technican </v>
          </cell>
          <cell r="G253" t="str">
            <v>EFH01</v>
          </cell>
          <cell r="H253" t="str">
            <v>Not relocated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EF0253</v>
          </cell>
          <cell r="B254" t="str">
            <v>Stopped</v>
          </cell>
          <cell r="C254" t="str">
            <v xml:space="preserve">Bashair Omer R ALI </v>
          </cell>
          <cell r="D254" t="str">
            <v>WS</v>
          </cell>
          <cell r="E254" t="str">
            <v>Field</v>
          </cell>
          <cell r="F254" t="str">
            <v xml:space="preserve">Master Driller </v>
          </cell>
          <cell r="G254" t="str">
            <v>EFH01</v>
          </cell>
          <cell r="H254" t="str">
            <v>Not relocated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EF0254</v>
          </cell>
          <cell r="B255" t="str">
            <v>Stopped</v>
          </cell>
          <cell r="C255" t="str">
            <v xml:space="preserve">Al bnan ALI TAG ALASFIA </v>
          </cell>
          <cell r="D255" t="str">
            <v>WS</v>
          </cell>
          <cell r="E255" t="str">
            <v>Field</v>
          </cell>
          <cell r="F255" t="str">
            <v xml:space="preserve">Social Approach </v>
          </cell>
          <cell r="G255" t="str">
            <v>EFH01</v>
          </cell>
          <cell r="H255" t="str">
            <v>Not relocated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EF0255</v>
          </cell>
          <cell r="B256" t="str">
            <v>Stopped</v>
          </cell>
          <cell r="C256" t="str">
            <v xml:space="preserve">Khadija ADAM MOHAMED </v>
          </cell>
          <cell r="D256" t="str">
            <v>ADMIN</v>
          </cell>
          <cell r="E256" t="str">
            <v>Guest house</v>
          </cell>
          <cell r="F256" t="str">
            <v xml:space="preserve">Cleaner </v>
          </cell>
          <cell r="G256" t="str">
            <v>EFC01</v>
          </cell>
          <cell r="H256" t="str">
            <v>Not relocated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EF0256</v>
          </cell>
          <cell r="B257" t="str">
            <v>Active</v>
          </cell>
          <cell r="C257" t="str">
            <v xml:space="preserve">Bahja ABDALLA BASHEIR </v>
          </cell>
          <cell r="D257" t="str">
            <v>ADMIN</v>
          </cell>
          <cell r="E257" t="str">
            <v>Office</v>
          </cell>
          <cell r="F257" t="str">
            <v xml:space="preserve">Cleaner </v>
          </cell>
          <cell r="G257" t="str">
            <v>EFC01</v>
          </cell>
          <cell r="H257" t="str">
            <v>Not relocated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EF0257</v>
          </cell>
          <cell r="B258" t="str">
            <v>Stopped</v>
          </cell>
          <cell r="C258" t="str">
            <v xml:space="preserve">Bilal ELNOUR ELHAJ </v>
          </cell>
          <cell r="D258" t="str">
            <v>LOG</v>
          </cell>
          <cell r="E258" t="str">
            <v>Guest House</v>
          </cell>
          <cell r="F258" t="str">
            <v>Watchman</v>
          </cell>
          <cell r="G258" t="str">
            <v>EFC01</v>
          </cell>
          <cell r="H258" t="str">
            <v>Not relocated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EF0258</v>
          </cell>
          <cell r="B259" t="str">
            <v>Stopped</v>
          </cell>
          <cell r="C259" t="str">
            <v>Yanis BESHIR MAHMOUD</v>
          </cell>
          <cell r="D259" t="str">
            <v>FA</v>
          </cell>
          <cell r="E259" t="str">
            <v>Field</v>
          </cell>
          <cell r="F259" t="str">
            <v>Local Food Aid Monitor</v>
          </cell>
          <cell r="G259" t="str">
            <v>EFF01</v>
          </cell>
          <cell r="H259" t="str">
            <v>Not relocated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EF0259</v>
          </cell>
          <cell r="B260" t="str">
            <v>Stopped</v>
          </cell>
          <cell r="C260" t="str">
            <v>Al Nur ABDELRAHMAN SHERIF</v>
          </cell>
          <cell r="D260" t="str">
            <v>FA</v>
          </cell>
          <cell r="E260" t="str">
            <v>Field</v>
          </cell>
          <cell r="F260" t="str">
            <v>Local Food Aid Monitor</v>
          </cell>
          <cell r="G260" t="str">
            <v>EFF01</v>
          </cell>
          <cell r="H260" t="str">
            <v>Not relocated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EF0260</v>
          </cell>
          <cell r="B261" t="str">
            <v>Stopped</v>
          </cell>
          <cell r="C261" t="str">
            <v>Abdelaziz MOHAMED AHMED</v>
          </cell>
          <cell r="D261" t="str">
            <v>FA</v>
          </cell>
          <cell r="E261" t="str">
            <v>Field</v>
          </cell>
          <cell r="F261" t="str">
            <v>Local Food Aid Monitor</v>
          </cell>
          <cell r="G261" t="str">
            <v>EFF01</v>
          </cell>
          <cell r="H261" t="str">
            <v>Not relocated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EF0261</v>
          </cell>
          <cell r="B262" t="str">
            <v>Active</v>
          </cell>
          <cell r="C262" t="str">
            <v>Abdelkader YagouP</v>
          </cell>
          <cell r="D262" t="str">
            <v>FA</v>
          </cell>
          <cell r="E262" t="str">
            <v>Field</v>
          </cell>
          <cell r="F262" t="str">
            <v>Local Food Aid Monitor</v>
          </cell>
          <cell r="G262" t="str">
            <v>EFF01</v>
          </cell>
          <cell r="H262" t="str">
            <v>Not relocated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EF0262</v>
          </cell>
          <cell r="B263" t="str">
            <v>Stopped</v>
          </cell>
          <cell r="C263" t="str">
            <v>Faisal IBRAHIM ABDULAZIZ</v>
          </cell>
          <cell r="D263" t="str">
            <v>WS</v>
          </cell>
          <cell r="E263" t="str">
            <v>Field</v>
          </cell>
          <cell r="F263" t="str">
            <v>Watsan Tecnician</v>
          </cell>
          <cell r="G263" t="str">
            <v>EFH01</v>
          </cell>
          <cell r="H263" t="str">
            <v>Not relocated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EF0263</v>
          </cell>
          <cell r="B264" t="str">
            <v>Active</v>
          </cell>
          <cell r="C264" t="str">
            <v>Faisal MOHAMED EISSA</v>
          </cell>
          <cell r="D264" t="str">
            <v>FS</v>
          </cell>
          <cell r="E264" t="str">
            <v>Field</v>
          </cell>
          <cell r="F264" t="str">
            <v>Food security survey</v>
          </cell>
          <cell r="G264" t="str">
            <v>EFF01</v>
          </cell>
          <cell r="H264" t="str">
            <v>Not relocated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EF0264</v>
          </cell>
          <cell r="B265" t="str">
            <v>Stopped</v>
          </cell>
          <cell r="C265" t="str">
            <v>KhaterAdam Jally</v>
          </cell>
          <cell r="D265" t="str">
            <v>FA</v>
          </cell>
          <cell r="E265" t="str">
            <v>Field</v>
          </cell>
          <cell r="F265" t="str">
            <v>Local Food Aid Monitor</v>
          </cell>
          <cell r="G265" t="str">
            <v>EFF01</v>
          </cell>
          <cell r="H265" t="str">
            <v>Not relocated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EF0265</v>
          </cell>
          <cell r="B266" t="str">
            <v>Stopped</v>
          </cell>
          <cell r="C266" t="str">
            <v>Abdelgassim Mahmoud Abdallah</v>
          </cell>
          <cell r="D266" t="str">
            <v>LOG</v>
          </cell>
          <cell r="E266" t="str">
            <v>Field</v>
          </cell>
          <cell r="F266" t="str">
            <v>Watchman</v>
          </cell>
          <cell r="G266" t="str">
            <v>EFC01</v>
          </cell>
          <cell r="H266" t="str">
            <v>Not relocated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EF0266</v>
          </cell>
          <cell r="B267" t="str">
            <v>Stopped</v>
          </cell>
          <cell r="C267" t="str">
            <v>Yousif Adam Zakaria</v>
          </cell>
          <cell r="D267" t="str">
            <v>LOG</v>
          </cell>
          <cell r="E267" t="str">
            <v>Office</v>
          </cell>
          <cell r="F267" t="str">
            <v>Driver</v>
          </cell>
          <cell r="G267" t="str">
            <v>EFC01</v>
          </cell>
          <cell r="H267" t="str">
            <v>Not relocated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EF0267</v>
          </cell>
          <cell r="B268" t="str">
            <v>Active</v>
          </cell>
          <cell r="C268" t="str">
            <v>Modather Mohamed Abdalla</v>
          </cell>
          <cell r="D268" t="str">
            <v>LOG</v>
          </cell>
          <cell r="E268" t="str">
            <v>Office</v>
          </cell>
          <cell r="F268" t="str">
            <v>Mechanic Assistan</v>
          </cell>
          <cell r="G268" t="str">
            <v>EFC01</v>
          </cell>
          <cell r="H268" t="str">
            <v>Not relocated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EF0268</v>
          </cell>
          <cell r="B269" t="str">
            <v>Stopped</v>
          </cell>
          <cell r="C269" t="str">
            <v>Adam Abdulkarim Abdulshafi</v>
          </cell>
          <cell r="D269" t="str">
            <v>NUT</v>
          </cell>
          <cell r="E269" t="str">
            <v>SFC</v>
          </cell>
          <cell r="F269" t="str">
            <v>Watchman</v>
          </cell>
          <cell r="G269" t="str">
            <v>EFN01</v>
          </cell>
          <cell r="H269" t="str">
            <v>Not relocated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EF0269</v>
          </cell>
          <cell r="B270" t="str">
            <v>Stopped</v>
          </cell>
          <cell r="C270" t="str">
            <v>Adam Mohamed Yahya</v>
          </cell>
          <cell r="D270" t="str">
            <v>NUT</v>
          </cell>
          <cell r="E270" t="str">
            <v>SFC</v>
          </cell>
          <cell r="F270" t="str">
            <v>Watchman</v>
          </cell>
          <cell r="G270" t="str">
            <v>EFN01</v>
          </cell>
          <cell r="H270" t="str">
            <v>Not relocated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EF0270</v>
          </cell>
          <cell r="B271" t="str">
            <v>Active</v>
          </cell>
          <cell r="C271" t="str">
            <v>Ahmed Suleiman Ahmed</v>
          </cell>
          <cell r="D271" t="str">
            <v>LOG</v>
          </cell>
          <cell r="E271" t="str">
            <v>Guest House</v>
          </cell>
          <cell r="F271" t="str">
            <v>Watchman</v>
          </cell>
          <cell r="G271" t="str">
            <v>EFC01</v>
          </cell>
          <cell r="H271" t="str">
            <v>Not relocated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EF0271</v>
          </cell>
          <cell r="B272" t="str">
            <v>Active</v>
          </cell>
          <cell r="C272" t="str">
            <v>Babiker Ibrahim Mohamed</v>
          </cell>
          <cell r="D272" t="str">
            <v>LOG</v>
          </cell>
          <cell r="E272" t="str">
            <v>Guest House</v>
          </cell>
          <cell r="F272" t="str">
            <v>Watchman</v>
          </cell>
          <cell r="G272" t="str">
            <v>EFC01</v>
          </cell>
          <cell r="H272" t="str">
            <v>Not relocated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EF0272</v>
          </cell>
          <cell r="B273" t="str">
            <v>Active</v>
          </cell>
          <cell r="C273" t="str">
            <v>Mohamed Ahmed Dawalbeit</v>
          </cell>
          <cell r="D273" t="str">
            <v>LOG</v>
          </cell>
          <cell r="E273" t="str">
            <v>Office</v>
          </cell>
          <cell r="F273" t="str">
            <v>Watchman</v>
          </cell>
          <cell r="G273" t="str">
            <v>EFC01</v>
          </cell>
          <cell r="H273" t="str">
            <v>Not relocated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EF0273</v>
          </cell>
          <cell r="B274" t="str">
            <v>Stopped</v>
          </cell>
          <cell r="C274" t="str">
            <v>Alameldeen Ahmed Yousif Adam</v>
          </cell>
          <cell r="D274" t="str">
            <v>WS</v>
          </cell>
          <cell r="E274" t="str">
            <v>Field</v>
          </cell>
          <cell r="F274" t="str">
            <v>Geophisical operator</v>
          </cell>
          <cell r="G274" t="str">
            <v>EFH01</v>
          </cell>
          <cell r="H274" t="str">
            <v>Not relocated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EF0274</v>
          </cell>
          <cell r="B275" t="str">
            <v>Stopped</v>
          </cell>
          <cell r="C275" t="str">
            <v>Hamid Mussa Suleiman</v>
          </cell>
          <cell r="D275" t="str">
            <v>WS</v>
          </cell>
          <cell r="E275" t="str">
            <v>Field</v>
          </cell>
          <cell r="F275" t="str">
            <v>Geophisical operator</v>
          </cell>
          <cell r="G275" t="str">
            <v>EFH01</v>
          </cell>
          <cell r="H275" t="str">
            <v>Not relocated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EF0275</v>
          </cell>
          <cell r="B276" t="str">
            <v>Stopped</v>
          </cell>
          <cell r="C276" t="str">
            <v>Jaafer Mohamed Ahmed</v>
          </cell>
          <cell r="D276" t="str">
            <v>WS</v>
          </cell>
          <cell r="E276" t="str">
            <v>Field</v>
          </cell>
          <cell r="F276" t="str">
            <v>Geophisical supervisor</v>
          </cell>
          <cell r="G276" t="str">
            <v>EFH01</v>
          </cell>
          <cell r="H276" t="str">
            <v>Not relocated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EF0276</v>
          </cell>
          <cell r="B277" t="str">
            <v>Stopped</v>
          </cell>
          <cell r="C277" t="str">
            <v>Ossam eldien Abdalla Ismail</v>
          </cell>
          <cell r="D277" t="str">
            <v>WS</v>
          </cell>
          <cell r="E277" t="str">
            <v>Field</v>
          </cell>
          <cell r="F277" t="str">
            <v>Drilling assistant</v>
          </cell>
          <cell r="G277" t="str">
            <v>EFH01</v>
          </cell>
          <cell r="H277" t="str">
            <v>Not relocated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EF0277</v>
          </cell>
          <cell r="B278" t="str">
            <v>Stopped</v>
          </cell>
          <cell r="C278" t="str">
            <v>Nagat Adam Mohamed</v>
          </cell>
          <cell r="D278" t="str">
            <v>FS</v>
          </cell>
          <cell r="E278" t="str">
            <v>Field</v>
          </cell>
          <cell r="F278" t="str">
            <v xml:space="preserve">Food security monitor </v>
          </cell>
          <cell r="G278" t="str">
            <v>EFF01</v>
          </cell>
          <cell r="H278" t="str">
            <v>Not relocated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EF0278</v>
          </cell>
          <cell r="B279" t="str">
            <v>Stopped</v>
          </cell>
          <cell r="C279" t="str">
            <v>Azarg Dawood Hamid</v>
          </cell>
          <cell r="D279" t="str">
            <v>LOG</v>
          </cell>
          <cell r="E279" t="str">
            <v>Office</v>
          </cell>
          <cell r="F279" t="str">
            <v xml:space="preserve">Radio operator </v>
          </cell>
          <cell r="G279" t="str">
            <v>EFC01</v>
          </cell>
          <cell r="H279" t="str">
            <v>KH-EF</v>
          </cell>
          <cell r="I279">
            <v>200000</v>
          </cell>
          <cell r="J279">
            <v>0</v>
          </cell>
          <cell r="K279">
            <v>0</v>
          </cell>
        </row>
        <row r="280">
          <cell r="A280" t="str">
            <v>EF0279</v>
          </cell>
          <cell r="B280" t="str">
            <v>Stopped</v>
          </cell>
          <cell r="C280" t="str">
            <v>Anwar Elamin Ahmed</v>
          </cell>
          <cell r="D280" t="str">
            <v>LOG</v>
          </cell>
          <cell r="E280" t="str">
            <v>Office</v>
          </cell>
          <cell r="F280" t="str">
            <v xml:space="preserve">Radio operator </v>
          </cell>
          <cell r="G280" t="str">
            <v>EFC01</v>
          </cell>
          <cell r="H280" t="str">
            <v>KH-EF</v>
          </cell>
          <cell r="I280">
            <v>200000</v>
          </cell>
          <cell r="J280">
            <v>0</v>
          </cell>
          <cell r="K280">
            <v>0</v>
          </cell>
        </row>
        <row r="281">
          <cell r="A281" t="str">
            <v>EF0280</v>
          </cell>
          <cell r="B281" t="str">
            <v>Active</v>
          </cell>
          <cell r="C281" t="str">
            <v>Aisha Adam Ahmed Mohamed</v>
          </cell>
          <cell r="D281" t="str">
            <v>LOG</v>
          </cell>
          <cell r="E281" t="str">
            <v>Field</v>
          </cell>
          <cell r="F281" t="str">
            <v>Cook/Cleaner</v>
          </cell>
          <cell r="G281" t="str">
            <v>EFC01</v>
          </cell>
          <cell r="H281" t="str">
            <v>Not relocated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EF0281</v>
          </cell>
          <cell r="B282" t="str">
            <v>Active</v>
          </cell>
          <cell r="C282" t="str">
            <v>Hamed Mohamed Hamed</v>
          </cell>
          <cell r="D282" t="str">
            <v>LOG</v>
          </cell>
          <cell r="E282" t="str">
            <v>Office</v>
          </cell>
          <cell r="F282" t="str">
            <v>LOG/Assistant -Daraslaam</v>
          </cell>
          <cell r="G282" t="str">
            <v>EFC01</v>
          </cell>
          <cell r="H282" t="str">
            <v>Not relocated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EF0282</v>
          </cell>
          <cell r="B283" t="str">
            <v>Stopped</v>
          </cell>
          <cell r="C283" t="str">
            <v>Habadeen Sidig Basher</v>
          </cell>
          <cell r="D283" t="str">
            <v>WS</v>
          </cell>
          <cell r="E283" t="str">
            <v>Field</v>
          </cell>
          <cell r="F283" t="str">
            <v xml:space="preserve">Technical Supervisor </v>
          </cell>
          <cell r="G283" t="str">
            <v>EFH01</v>
          </cell>
          <cell r="H283" t="str">
            <v>Not relocated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EF0283</v>
          </cell>
          <cell r="B284" t="str">
            <v>Stopped</v>
          </cell>
          <cell r="C284" t="str">
            <v>Taha Osman Nasor</v>
          </cell>
          <cell r="D284" t="str">
            <v>WS</v>
          </cell>
          <cell r="E284" t="str">
            <v>Field</v>
          </cell>
          <cell r="F284" t="str">
            <v>Drilling Assistant</v>
          </cell>
          <cell r="G284" t="str">
            <v>EFH01</v>
          </cell>
          <cell r="H284" t="str">
            <v>Not relocated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EF0284</v>
          </cell>
          <cell r="B285" t="str">
            <v>Stopped</v>
          </cell>
          <cell r="C285" t="str">
            <v>Elsadig Arja Abdurahman</v>
          </cell>
          <cell r="D285" t="str">
            <v>WS</v>
          </cell>
          <cell r="E285" t="str">
            <v>Field</v>
          </cell>
          <cell r="F285" t="str">
            <v>Drilling Assistant</v>
          </cell>
          <cell r="G285" t="str">
            <v>EFH01</v>
          </cell>
          <cell r="H285" t="str">
            <v>Not relocated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EF0285</v>
          </cell>
          <cell r="B286" t="str">
            <v>Stopped</v>
          </cell>
          <cell r="C286" t="str">
            <v>Hamed Zakaria Basi</v>
          </cell>
          <cell r="D286" t="str">
            <v>FA</v>
          </cell>
          <cell r="E286" t="str">
            <v>Field</v>
          </cell>
          <cell r="F286" t="str">
            <v>Food Aid Monitor</v>
          </cell>
          <cell r="G286" t="str">
            <v>EFF01</v>
          </cell>
          <cell r="H286" t="str">
            <v>Not relocated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EF0286</v>
          </cell>
          <cell r="B287" t="str">
            <v>Active</v>
          </cell>
          <cell r="C287" t="str">
            <v>Mahadia Adam Ibrahim</v>
          </cell>
          <cell r="D287" t="str">
            <v>NUT</v>
          </cell>
          <cell r="E287" t="str">
            <v>OTP</v>
          </cell>
          <cell r="F287" t="str">
            <v>OTP Team Leader</v>
          </cell>
          <cell r="G287" t="str">
            <v>EFN01</v>
          </cell>
          <cell r="H287" t="str">
            <v>Not relocated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EF0287</v>
          </cell>
          <cell r="B288" t="str">
            <v>Active</v>
          </cell>
          <cell r="C288" t="str">
            <v>Eltigani Fadul Mustafa</v>
          </cell>
          <cell r="D288" t="str">
            <v>ADMIN</v>
          </cell>
          <cell r="E288" t="str">
            <v>Office</v>
          </cell>
          <cell r="F288" t="str">
            <v>Accountant</v>
          </cell>
          <cell r="G288" t="str">
            <v>EFC01</v>
          </cell>
          <cell r="H288" t="str">
            <v>Not relocated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EF0288</v>
          </cell>
          <cell r="B289" t="str">
            <v>Active</v>
          </cell>
          <cell r="C289" t="str">
            <v>Abdelhameed Eltigani Suliman</v>
          </cell>
          <cell r="D289" t="str">
            <v>NUT</v>
          </cell>
          <cell r="E289" t="str">
            <v>TFC</v>
          </cell>
          <cell r="F289" t="str">
            <v xml:space="preserve">Medical Supervisor </v>
          </cell>
          <cell r="G289" t="str">
            <v>EFN01</v>
          </cell>
          <cell r="H289" t="str">
            <v>Not relocated</v>
          </cell>
          <cell r="I289">
            <v>0</v>
          </cell>
          <cell r="J289">
            <v>0</v>
          </cell>
          <cell r="K289">
            <v>0</v>
          </cell>
        </row>
        <row r="290">
          <cell r="A290" t="str">
            <v>EF0289</v>
          </cell>
          <cell r="B290" t="str">
            <v>Stopped</v>
          </cell>
          <cell r="C290" t="str">
            <v>Hisham Eldeen Abdol Malik Babikir</v>
          </cell>
          <cell r="D290" t="str">
            <v>LOG</v>
          </cell>
          <cell r="E290" t="str">
            <v>Office</v>
          </cell>
          <cell r="F290" t="str">
            <v>Driver</v>
          </cell>
          <cell r="G290" t="str">
            <v>EFC01</v>
          </cell>
          <cell r="H290" t="str">
            <v>Not relocated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EF0290</v>
          </cell>
          <cell r="B291" t="str">
            <v>Active</v>
          </cell>
          <cell r="C291" t="str">
            <v>Mariam Abaker Yahya</v>
          </cell>
          <cell r="D291" t="str">
            <v>NUT</v>
          </cell>
          <cell r="E291" t="str">
            <v>TFC</v>
          </cell>
          <cell r="F291" t="str">
            <v>Cleaner</v>
          </cell>
          <cell r="G291" t="str">
            <v>EFN01</v>
          </cell>
          <cell r="H291" t="str">
            <v>Not relocated</v>
          </cell>
          <cell r="I291">
            <v>0</v>
          </cell>
          <cell r="J291">
            <v>8</v>
          </cell>
          <cell r="K291">
            <v>0</v>
          </cell>
        </row>
        <row r="292">
          <cell r="A292" t="str">
            <v>EF0291</v>
          </cell>
          <cell r="B292" t="str">
            <v>Active</v>
          </cell>
          <cell r="C292" t="str">
            <v>Anwar Elamin Ahmed</v>
          </cell>
          <cell r="D292" t="str">
            <v>LOG</v>
          </cell>
          <cell r="E292" t="str">
            <v>Office</v>
          </cell>
          <cell r="F292" t="str">
            <v xml:space="preserve">Radio operator </v>
          </cell>
          <cell r="G292" t="str">
            <v>EFC01</v>
          </cell>
          <cell r="H292" t="str">
            <v>KH-EF</v>
          </cell>
          <cell r="I292">
            <v>200000</v>
          </cell>
          <cell r="J292">
            <v>0</v>
          </cell>
          <cell r="K292">
            <v>0</v>
          </cell>
        </row>
        <row r="293">
          <cell r="A293" t="str">
            <v>EF0292</v>
          </cell>
          <cell r="B293" t="str">
            <v>Stopped</v>
          </cell>
          <cell r="C293" t="str">
            <v>James Gordon Bulli</v>
          </cell>
          <cell r="D293" t="str">
            <v>LOG</v>
          </cell>
          <cell r="E293" t="str">
            <v>Office</v>
          </cell>
          <cell r="F293" t="str">
            <v>Logistician Assistant</v>
          </cell>
          <cell r="G293" t="str">
            <v>EFC01</v>
          </cell>
          <cell r="H293" t="str">
            <v>Not relocated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EF0293</v>
          </cell>
          <cell r="B294" t="str">
            <v>Active</v>
          </cell>
          <cell r="C294" t="str">
            <v>Adam Younis Ishag</v>
          </cell>
          <cell r="D294" t="str">
            <v>NUT</v>
          </cell>
          <cell r="E294" t="str">
            <v>OTP</v>
          </cell>
          <cell r="F294" t="str">
            <v xml:space="preserve">Measurer </v>
          </cell>
          <cell r="G294" t="str">
            <v>EFN01</v>
          </cell>
          <cell r="H294" t="str">
            <v>Not relocated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EF0294</v>
          </cell>
          <cell r="B295" t="str">
            <v>Stopped</v>
          </cell>
          <cell r="C295" t="str">
            <v>Rehab Ibrahim Saleh</v>
          </cell>
          <cell r="D295" t="str">
            <v>FS</v>
          </cell>
          <cell r="E295" t="str">
            <v>Field</v>
          </cell>
          <cell r="F295" t="str">
            <v>Data Entry Manager</v>
          </cell>
          <cell r="G295" t="str">
            <v>EFF01</v>
          </cell>
          <cell r="H295" t="str">
            <v>Not relocated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EF0295</v>
          </cell>
          <cell r="B296" t="str">
            <v>Active</v>
          </cell>
          <cell r="C296" t="str">
            <v>Abdalla Mohamed Gumma</v>
          </cell>
          <cell r="D296" t="str">
            <v>LOG</v>
          </cell>
          <cell r="E296" t="str">
            <v>Office</v>
          </cell>
          <cell r="F296" t="str">
            <v>Watchman</v>
          </cell>
          <cell r="G296" t="str">
            <v>EFC01</v>
          </cell>
          <cell r="H296" t="str">
            <v>Not relocated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EF0296</v>
          </cell>
          <cell r="B297" t="str">
            <v>Active</v>
          </cell>
          <cell r="C297" t="str">
            <v>Abubaker Adam Ahmed</v>
          </cell>
          <cell r="D297" t="str">
            <v>LOG</v>
          </cell>
          <cell r="E297" t="str">
            <v>Office</v>
          </cell>
          <cell r="F297" t="str">
            <v>Watchman</v>
          </cell>
          <cell r="G297" t="str">
            <v>EFC01</v>
          </cell>
          <cell r="H297" t="str">
            <v>Not relocated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EF0297</v>
          </cell>
          <cell r="B298" t="str">
            <v>Stopped</v>
          </cell>
          <cell r="C298" t="str">
            <v xml:space="preserve">Haviz Ahmed Elbalowla </v>
          </cell>
          <cell r="D298" t="str">
            <v>LOG</v>
          </cell>
          <cell r="E298" t="str">
            <v>Office</v>
          </cell>
          <cell r="F298" t="str">
            <v>Watchman</v>
          </cell>
          <cell r="G298" t="str">
            <v>EFC01</v>
          </cell>
          <cell r="H298" t="str">
            <v>Not relocated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EF0298</v>
          </cell>
          <cell r="B299" t="str">
            <v>Stopped</v>
          </cell>
          <cell r="C299" t="str">
            <v xml:space="preserve">Ismail Ahmed Osman </v>
          </cell>
          <cell r="D299" t="str">
            <v>LOG</v>
          </cell>
          <cell r="E299" t="str">
            <v>Office</v>
          </cell>
          <cell r="F299" t="str">
            <v>Watchman</v>
          </cell>
          <cell r="G299" t="str">
            <v>EFC01</v>
          </cell>
          <cell r="H299" t="str">
            <v>Not relocated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EF0299</v>
          </cell>
          <cell r="B300" t="str">
            <v>Active</v>
          </cell>
          <cell r="C300" t="str">
            <v>Yassir Eissa Elsamani</v>
          </cell>
          <cell r="D300" t="str">
            <v>LOG</v>
          </cell>
          <cell r="E300" t="str">
            <v>Guest House</v>
          </cell>
          <cell r="F300" t="str">
            <v>Watchman</v>
          </cell>
          <cell r="G300" t="str">
            <v>EFC01</v>
          </cell>
          <cell r="H300" t="str">
            <v>Not relocated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EF0300</v>
          </cell>
          <cell r="B301" t="str">
            <v>Active</v>
          </cell>
          <cell r="C301" t="str">
            <v>Abdulgadir Yagoub Kheir Alla</v>
          </cell>
          <cell r="D301" t="str">
            <v>NUT</v>
          </cell>
          <cell r="E301" t="str">
            <v>TFC</v>
          </cell>
          <cell r="F301" t="str">
            <v>Watchman</v>
          </cell>
          <cell r="G301" t="str">
            <v>EFN01</v>
          </cell>
          <cell r="H301" t="str">
            <v>Not relocated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EF0301</v>
          </cell>
          <cell r="B302" t="str">
            <v>Stopped</v>
          </cell>
          <cell r="C302" t="str">
            <v>Ishag  Gamar eldeen Abdalla</v>
          </cell>
          <cell r="D302" t="str">
            <v>LOG</v>
          </cell>
          <cell r="E302" t="str">
            <v>Office</v>
          </cell>
          <cell r="F302" t="str">
            <v>Watchman</v>
          </cell>
          <cell r="G302" t="str">
            <v>EFC01</v>
          </cell>
          <cell r="H302" t="str">
            <v>Not relocated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EF0302</v>
          </cell>
          <cell r="B303" t="str">
            <v>Stopped</v>
          </cell>
          <cell r="C303" t="str">
            <v>Ahmed Ibrahim Ahmed</v>
          </cell>
          <cell r="D303" t="str">
            <v>LOG</v>
          </cell>
          <cell r="E303" t="str">
            <v>Office</v>
          </cell>
          <cell r="F303" t="str">
            <v>Watchman</v>
          </cell>
          <cell r="G303" t="str">
            <v>EFC01</v>
          </cell>
          <cell r="H303" t="str">
            <v>Not relocated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EF0303</v>
          </cell>
          <cell r="B304" t="str">
            <v>Stopped</v>
          </cell>
          <cell r="C304" t="str">
            <v>Yahya Abdalla Yagoub</v>
          </cell>
          <cell r="D304" t="str">
            <v>LOG</v>
          </cell>
          <cell r="E304" t="str">
            <v>Guest House</v>
          </cell>
          <cell r="F304" t="str">
            <v>Watchman</v>
          </cell>
          <cell r="G304" t="str">
            <v>EFC01</v>
          </cell>
          <cell r="H304" t="str">
            <v>Not relocated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EF0304</v>
          </cell>
          <cell r="B305" t="str">
            <v>Active</v>
          </cell>
          <cell r="C305" t="str">
            <v>Hassan Adam Ibrahim</v>
          </cell>
          <cell r="D305" t="str">
            <v>LOG</v>
          </cell>
          <cell r="E305" t="str">
            <v>Guest house</v>
          </cell>
          <cell r="F305" t="str">
            <v>Watchman</v>
          </cell>
          <cell r="G305" t="str">
            <v>EFC01</v>
          </cell>
          <cell r="H305" t="str">
            <v>Not relocated</v>
          </cell>
          <cell r="I305">
            <v>0</v>
          </cell>
          <cell r="J305">
            <v>0</v>
          </cell>
          <cell r="K305">
            <v>0</v>
          </cell>
        </row>
        <row r="306">
          <cell r="A306" t="str">
            <v>EF0305</v>
          </cell>
          <cell r="B306" t="str">
            <v>Active</v>
          </cell>
          <cell r="C306" t="str">
            <v>Abdalla Mohamed Ahmed Elsafi</v>
          </cell>
          <cell r="D306" t="str">
            <v>LOG</v>
          </cell>
          <cell r="E306" t="str">
            <v>Guest House</v>
          </cell>
          <cell r="F306" t="str">
            <v>Watchman</v>
          </cell>
          <cell r="G306" t="str">
            <v>EFC01</v>
          </cell>
          <cell r="H306" t="str">
            <v>Not relocated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EF0306</v>
          </cell>
          <cell r="B307" t="str">
            <v>Stopped</v>
          </cell>
          <cell r="C307" t="str">
            <v>Samah Mansour Elyas</v>
          </cell>
          <cell r="D307" t="str">
            <v>WS</v>
          </cell>
          <cell r="E307" t="str">
            <v>Field</v>
          </cell>
          <cell r="F307" t="str">
            <v>Community Animator</v>
          </cell>
          <cell r="G307" t="str">
            <v>EFH01</v>
          </cell>
          <cell r="H307" t="str">
            <v>Not relocated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EF0307</v>
          </cell>
          <cell r="B308" t="str">
            <v>Active</v>
          </cell>
          <cell r="C308" t="str">
            <v>Ahmed Mohamed Abaker</v>
          </cell>
          <cell r="D308" t="str">
            <v>NUT</v>
          </cell>
          <cell r="E308" t="str">
            <v>TFC</v>
          </cell>
          <cell r="F308" t="str">
            <v>Nurse</v>
          </cell>
          <cell r="G308" t="str">
            <v>EFN01</v>
          </cell>
          <cell r="H308" t="str">
            <v>Not relocated</v>
          </cell>
          <cell r="I308">
            <v>0</v>
          </cell>
          <cell r="J308">
            <v>1</v>
          </cell>
          <cell r="K308">
            <v>0</v>
          </cell>
        </row>
        <row r="309">
          <cell r="A309" t="str">
            <v>EF0308</v>
          </cell>
          <cell r="B309" t="str">
            <v>Active</v>
          </cell>
          <cell r="C309" t="str">
            <v>Ahmed Abdulkarim Hassan</v>
          </cell>
          <cell r="D309" t="str">
            <v>LOG</v>
          </cell>
          <cell r="E309" t="str">
            <v>Office</v>
          </cell>
          <cell r="F309" t="str">
            <v>Driver</v>
          </cell>
          <cell r="G309" t="str">
            <v>EFC01</v>
          </cell>
          <cell r="H309" t="str">
            <v>Not relocated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EF0309</v>
          </cell>
          <cell r="B310" t="str">
            <v>Active</v>
          </cell>
          <cell r="C310" t="str">
            <v>Elnour Mussa Abdalla</v>
          </cell>
          <cell r="D310" t="str">
            <v>LOG</v>
          </cell>
          <cell r="E310" t="str">
            <v>Office</v>
          </cell>
          <cell r="F310" t="str">
            <v>Driver</v>
          </cell>
          <cell r="G310" t="str">
            <v>EFC01</v>
          </cell>
          <cell r="H310" t="str">
            <v>Not relocated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EF0310</v>
          </cell>
          <cell r="B311" t="str">
            <v>Active</v>
          </cell>
          <cell r="C311" t="str">
            <v>Mohamed Idris Adam</v>
          </cell>
          <cell r="D311" t="str">
            <v>NUT</v>
          </cell>
          <cell r="E311" t="str">
            <v>TFC</v>
          </cell>
          <cell r="F311" t="str">
            <v>Registrar</v>
          </cell>
          <cell r="G311" t="str">
            <v>EFN01</v>
          </cell>
          <cell r="H311" t="str">
            <v>Not relocated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EF0311</v>
          </cell>
          <cell r="B312" t="str">
            <v>Stopped</v>
          </cell>
          <cell r="C312" t="str">
            <v>Mohamed Badr Abdalmajid</v>
          </cell>
          <cell r="D312" t="str">
            <v>FS</v>
          </cell>
          <cell r="E312" t="str">
            <v>Field</v>
          </cell>
          <cell r="F312" t="str">
            <v>Data Entry Clerk</v>
          </cell>
          <cell r="G312" t="str">
            <v>EFF01</v>
          </cell>
          <cell r="H312" t="str">
            <v>Not relocated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EF0312</v>
          </cell>
          <cell r="B313" t="str">
            <v>Active</v>
          </cell>
          <cell r="C313" t="str">
            <v>Zakaria Mohamed Khamees</v>
          </cell>
          <cell r="D313" t="str">
            <v>LOG</v>
          </cell>
          <cell r="E313" t="str">
            <v>Office</v>
          </cell>
          <cell r="F313" t="str">
            <v>Driver</v>
          </cell>
          <cell r="G313" t="str">
            <v>EFC01</v>
          </cell>
          <cell r="H313" t="str">
            <v>Not relocated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EF0313</v>
          </cell>
          <cell r="B314" t="str">
            <v>Active</v>
          </cell>
          <cell r="C314" t="str">
            <v>Adam Osman Mukhtar</v>
          </cell>
          <cell r="D314" t="str">
            <v>LOG</v>
          </cell>
          <cell r="E314" t="str">
            <v>Office</v>
          </cell>
          <cell r="F314" t="str">
            <v>Driver</v>
          </cell>
          <cell r="G314" t="str">
            <v>EFC01</v>
          </cell>
          <cell r="H314" t="str">
            <v>Not relocated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EF0314</v>
          </cell>
          <cell r="B315" t="str">
            <v>Active</v>
          </cell>
          <cell r="C315" t="str">
            <v>Mohamed Adam Mohamed Abdalla</v>
          </cell>
          <cell r="D315" t="str">
            <v>LOG</v>
          </cell>
          <cell r="E315" t="str">
            <v>Office</v>
          </cell>
          <cell r="F315" t="str">
            <v>Driver</v>
          </cell>
          <cell r="G315" t="str">
            <v>EFC01</v>
          </cell>
          <cell r="H315" t="str">
            <v>Not relocated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EF0315</v>
          </cell>
          <cell r="B316" t="str">
            <v>Stopped</v>
          </cell>
          <cell r="C316" t="str">
            <v>Elsadig Eissa Samani</v>
          </cell>
          <cell r="D316" t="str">
            <v>LOG</v>
          </cell>
          <cell r="E316" t="str">
            <v>Office</v>
          </cell>
          <cell r="F316" t="str">
            <v>Driver</v>
          </cell>
          <cell r="G316" t="str">
            <v>EFC01</v>
          </cell>
          <cell r="H316" t="str">
            <v>Not relocated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EF0316</v>
          </cell>
          <cell r="B317" t="str">
            <v>Stopped</v>
          </cell>
          <cell r="C317" t="str">
            <v>Adam Omer Abaker</v>
          </cell>
          <cell r="D317" t="str">
            <v>LOG</v>
          </cell>
          <cell r="E317" t="str">
            <v>Field</v>
          </cell>
          <cell r="F317" t="str">
            <v>Watchman</v>
          </cell>
          <cell r="G317" t="str">
            <v>EFC01</v>
          </cell>
          <cell r="H317" t="str">
            <v>Not relocated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EF0317</v>
          </cell>
          <cell r="B318" t="str">
            <v>Stopped</v>
          </cell>
          <cell r="C318" t="str">
            <v>Mahmoud Ahmed Adam</v>
          </cell>
          <cell r="D318" t="str">
            <v>LOG</v>
          </cell>
          <cell r="E318" t="str">
            <v>Field</v>
          </cell>
          <cell r="F318" t="str">
            <v>Watchman</v>
          </cell>
          <cell r="G318" t="str">
            <v>EFC01</v>
          </cell>
          <cell r="H318" t="str">
            <v>Not relocated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EF0318</v>
          </cell>
          <cell r="B319" t="str">
            <v>Stopped</v>
          </cell>
          <cell r="C319" t="str">
            <v>Sanossi Mohamed Ibrahim</v>
          </cell>
          <cell r="D319" t="str">
            <v>LOG</v>
          </cell>
          <cell r="E319" t="str">
            <v>Field</v>
          </cell>
          <cell r="F319" t="str">
            <v>Watchman</v>
          </cell>
          <cell r="G319" t="str">
            <v>EFC01</v>
          </cell>
          <cell r="H319" t="str">
            <v>Not relocated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EF0319</v>
          </cell>
          <cell r="B320" t="str">
            <v>Stopped</v>
          </cell>
          <cell r="C320" t="str">
            <v>Adam Yaya MOHAMED</v>
          </cell>
          <cell r="D320" t="str">
            <v>LOG</v>
          </cell>
          <cell r="E320" t="str">
            <v>Field</v>
          </cell>
          <cell r="F320" t="str">
            <v>Watchman</v>
          </cell>
          <cell r="G320" t="str">
            <v>EFC01</v>
          </cell>
          <cell r="H320" t="str">
            <v>Not relocated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EF0320</v>
          </cell>
          <cell r="B321" t="str">
            <v>Stopped</v>
          </cell>
          <cell r="C321" t="str">
            <v>Elsadig Arja Abdurahman</v>
          </cell>
          <cell r="D321" t="str">
            <v>WS</v>
          </cell>
          <cell r="E321" t="str">
            <v>Field</v>
          </cell>
          <cell r="F321" t="str">
            <v>Drilling Assistant</v>
          </cell>
          <cell r="G321" t="str">
            <v>EFH01</v>
          </cell>
          <cell r="H321" t="str">
            <v>Not relocated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EF0321</v>
          </cell>
          <cell r="B322" t="str">
            <v>Active</v>
          </cell>
          <cell r="C322" t="str">
            <v>Haider  Hamid Sharif</v>
          </cell>
          <cell r="D322" t="str">
            <v>LOG</v>
          </cell>
          <cell r="E322" t="str">
            <v>Office</v>
          </cell>
          <cell r="F322" t="str">
            <v>Stock manager assistant</v>
          </cell>
          <cell r="G322" t="str">
            <v>EFC01</v>
          </cell>
          <cell r="H322" t="str">
            <v>Not relocated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EF0322</v>
          </cell>
          <cell r="B323" t="str">
            <v>Active</v>
          </cell>
          <cell r="C323" t="str">
            <v>Khalid Hassan El Ahnef Ahmed</v>
          </cell>
          <cell r="D323" t="str">
            <v>LOG</v>
          </cell>
          <cell r="E323" t="str">
            <v>Office</v>
          </cell>
          <cell r="F323" t="str">
            <v>Driver</v>
          </cell>
          <cell r="G323" t="str">
            <v>EFC01</v>
          </cell>
          <cell r="H323" t="str">
            <v>Not relocated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EF0323</v>
          </cell>
          <cell r="B324" t="str">
            <v>Active</v>
          </cell>
          <cell r="C324" t="str">
            <v>Hamid Gamer El Deen Abaker</v>
          </cell>
          <cell r="D324" t="str">
            <v>NUT</v>
          </cell>
          <cell r="E324" t="str">
            <v>TFC</v>
          </cell>
          <cell r="F324" t="str">
            <v>Medical Assistant</v>
          </cell>
          <cell r="G324" t="str">
            <v>EFN01</v>
          </cell>
          <cell r="H324" t="str">
            <v>Not relocated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EF0324</v>
          </cell>
          <cell r="B325" t="str">
            <v>Active</v>
          </cell>
          <cell r="C325" t="str">
            <v>Abdelrahim ABDALLAH ADAM</v>
          </cell>
          <cell r="D325" t="str">
            <v>FS</v>
          </cell>
          <cell r="E325" t="str">
            <v>Field</v>
          </cell>
          <cell r="F325" t="str">
            <v>Veterinary Officer</v>
          </cell>
          <cell r="G325" t="str">
            <v>EFF01</v>
          </cell>
          <cell r="H325" t="str">
            <v>Not relocated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EF0325</v>
          </cell>
          <cell r="B326" t="str">
            <v>Active</v>
          </cell>
          <cell r="C326" t="str">
            <v>Yahya Abdalla Yagoub</v>
          </cell>
          <cell r="D326" t="str">
            <v>NUT</v>
          </cell>
          <cell r="E326" t="str">
            <v>OTP</v>
          </cell>
          <cell r="F326" t="str">
            <v>watchman</v>
          </cell>
          <cell r="G326" t="str">
            <v>EFN01</v>
          </cell>
          <cell r="H326" t="str">
            <v>Not relocated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EF0326</v>
          </cell>
          <cell r="B327" t="str">
            <v>Active</v>
          </cell>
          <cell r="C327" t="str">
            <v xml:space="preserve">Haviz Ahmed Elbalowla </v>
          </cell>
          <cell r="D327" t="str">
            <v>NUT</v>
          </cell>
          <cell r="E327" t="str">
            <v>OTP</v>
          </cell>
          <cell r="F327" t="str">
            <v>watchman</v>
          </cell>
          <cell r="G327" t="str">
            <v>EFN01</v>
          </cell>
          <cell r="H327" t="str">
            <v>Not relocated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EF0327</v>
          </cell>
          <cell r="B328" t="str">
            <v>Active</v>
          </cell>
          <cell r="C328" t="str">
            <v>Ismael Ahmed Osman</v>
          </cell>
          <cell r="D328" t="str">
            <v>NUT</v>
          </cell>
          <cell r="E328" t="str">
            <v>OTP</v>
          </cell>
          <cell r="F328" t="str">
            <v>watchman</v>
          </cell>
          <cell r="G328" t="str">
            <v>EFN01</v>
          </cell>
          <cell r="H328" t="str">
            <v>Not relocated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EF0328</v>
          </cell>
          <cell r="B329" t="str">
            <v>Active</v>
          </cell>
          <cell r="C329" t="str">
            <v>Ahmed Ibrahim Ahmed</v>
          </cell>
          <cell r="D329" t="str">
            <v>NUT</v>
          </cell>
          <cell r="E329" t="str">
            <v>OTP</v>
          </cell>
          <cell r="F329" t="str">
            <v>watchman</v>
          </cell>
          <cell r="G329" t="str">
            <v>EFN01</v>
          </cell>
          <cell r="H329" t="str">
            <v>Not relocated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EF0329</v>
          </cell>
          <cell r="B330" t="str">
            <v>Active</v>
          </cell>
          <cell r="C330" t="str">
            <v>Ishag Gamar Eldeen Abdalla</v>
          </cell>
          <cell r="D330" t="str">
            <v>NUT</v>
          </cell>
          <cell r="E330" t="str">
            <v>OTP</v>
          </cell>
          <cell r="F330" t="str">
            <v>watchman</v>
          </cell>
          <cell r="G330" t="str">
            <v>EFN01</v>
          </cell>
          <cell r="H330" t="str">
            <v>Not relocated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EF0330</v>
          </cell>
          <cell r="B331" t="str">
            <v>Active</v>
          </cell>
          <cell r="C331" t="str">
            <v>Mubarak Abdulatif Al Sanosy</v>
          </cell>
          <cell r="D331" t="str">
            <v>WS</v>
          </cell>
          <cell r="E331" t="str">
            <v>Field</v>
          </cell>
          <cell r="F331" t="str">
            <v>Building Team Leader</v>
          </cell>
          <cell r="G331" t="str">
            <v>EFH01</v>
          </cell>
          <cell r="H331" t="str">
            <v>Not relocated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EF0331</v>
          </cell>
          <cell r="B332" t="str">
            <v>Active</v>
          </cell>
          <cell r="C332" t="str">
            <v xml:space="preserve">Haroun Musa Ibrahim </v>
          </cell>
          <cell r="D332" t="str">
            <v>NUT</v>
          </cell>
          <cell r="E332" t="str">
            <v>OTP</v>
          </cell>
          <cell r="F332" t="str">
            <v>Home visitor</v>
          </cell>
          <cell r="G332" t="str">
            <v>EFN01</v>
          </cell>
          <cell r="H332" t="str">
            <v>Not relocated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</sheetData>
      <sheetData sheetId="10" refreshError="1">
        <row r="4">
          <cell r="A4" t="str">
            <v>STAFF  CODE</v>
          </cell>
          <cell r="B4" t="str">
            <v>NAME</v>
          </cell>
          <cell r="C4" t="str">
            <v>DEPT</v>
          </cell>
          <cell r="D4" t="str">
            <v>POSITION</v>
          </cell>
          <cell r="E4" t="str">
            <v>DATE OF EMPLOYMENT</v>
          </cell>
          <cell r="F4" t="str">
            <v>END OF CONTRACT</v>
          </cell>
          <cell r="G4" t="str">
            <v>NB OF ANNUAL LEAVES ACQUIRED</v>
          </cell>
          <cell r="H4" t="str">
            <v>NB OF LEAVES taken AT THE BEGINNING OF THE MONTH</v>
          </cell>
          <cell r="I4" t="str">
            <v>ANNUAL LEAVE</v>
          </cell>
          <cell r="J4" t="str">
            <v>DAYS REMAINING AT THE END OF THE MONTH</v>
          </cell>
          <cell r="K4" t="str">
            <v>SICK LEAVE</v>
          </cell>
          <cell r="L4" t="str">
            <v>COMPAS-SIONNATE LEAVE</v>
          </cell>
          <cell r="M4" t="str">
            <v>UNPAID LEAVE</v>
          </cell>
          <cell r="N4" t="str">
            <v>MATERNITY LEAVE</v>
          </cell>
          <cell r="O4" t="str">
            <v>PATERNITY LEAVE</v>
          </cell>
          <cell r="P4" t="str">
            <v>NOT HIRED DAY</v>
          </cell>
          <cell r="Q4" t="str">
            <v>TOTAL LEAVE</v>
          </cell>
        </row>
        <row r="5">
          <cell r="A5" t="str">
            <v>EF0001</v>
          </cell>
          <cell r="B5" t="str">
            <v xml:space="preserve">Abdalla EL NOUR MOHAMMED YAHIA </v>
          </cell>
          <cell r="C5" t="str">
            <v>NUT</v>
          </cell>
          <cell r="D5" t="str">
            <v>Watchman</v>
          </cell>
          <cell r="E5">
            <v>38169</v>
          </cell>
          <cell r="F5">
            <v>2958465</v>
          </cell>
          <cell r="G5">
            <v>73.493150684931507</v>
          </cell>
          <cell r="H5">
            <v>45</v>
          </cell>
          <cell r="I5">
            <v>0</v>
          </cell>
          <cell r="J5">
            <v>28.493150684931507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EF0007</v>
          </cell>
          <cell r="B8" t="str">
            <v xml:space="preserve">Abderahman OMER MOHAMED </v>
          </cell>
          <cell r="C8" t="str">
            <v>NUT</v>
          </cell>
          <cell r="D8" t="str">
            <v xml:space="preserve">Phase Monitor </v>
          </cell>
          <cell r="E8">
            <v>38200</v>
          </cell>
          <cell r="F8">
            <v>2958465</v>
          </cell>
          <cell r="G8">
            <v>71.438356164383563</v>
          </cell>
          <cell r="H8">
            <v>47</v>
          </cell>
          <cell r="I8">
            <v>0</v>
          </cell>
          <cell r="J8">
            <v>24.438356164383563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EF0011</v>
          </cell>
          <cell r="B11" t="str">
            <v xml:space="preserve">Abu Zaid MOHAMMED ABDALLAH </v>
          </cell>
          <cell r="C11" t="str">
            <v>LOG</v>
          </cell>
          <cell r="D11" t="str">
            <v>Transport/Secu Manager</v>
          </cell>
          <cell r="E11">
            <v>38213</v>
          </cell>
          <cell r="F11">
            <v>2958465</v>
          </cell>
          <cell r="G11">
            <v>70.547945205479451</v>
          </cell>
          <cell r="H11">
            <v>61</v>
          </cell>
          <cell r="I11">
            <v>0</v>
          </cell>
          <cell r="J11">
            <v>9.5479452054794507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EF0013</v>
          </cell>
          <cell r="B13" t="str">
            <v xml:space="preserve">Adam IBRAHIM ABDALLA </v>
          </cell>
          <cell r="C13" t="str">
            <v>NUT</v>
          </cell>
          <cell r="D13" t="str">
            <v>Registrar</v>
          </cell>
          <cell r="E13">
            <v>38160</v>
          </cell>
          <cell r="F13">
            <v>2958465</v>
          </cell>
          <cell r="G13">
            <v>74.109589041095887</v>
          </cell>
          <cell r="H13">
            <v>50</v>
          </cell>
          <cell r="I13">
            <v>0</v>
          </cell>
          <cell r="J13">
            <v>24.109589041095887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EF0014</v>
          </cell>
          <cell r="B14" t="str">
            <v xml:space="preserve">Adam MOHAMEDIN ADAM  </v>
          </cell>
          <cell r="C14" t="str">
            <v>LOG</v>
          </cell>
          <cell r="D14" t="str">
            <v xml:space="preserve">Storekeeper </v>
          </cell>
          <cell r="E14">
            <v>38160</v>
          </cell>
          <cell r="F14">
            <v>2958465</v>
          </cell>
          <cell r="G14">
            <v>74.109589041095887</v>
          </cell>
          <cell r="H14">
            <v>31</v>
          </cell>
          <cell r="I14">
            <v>0</v>
          </cell>
          <cell r="J14">
            <v>43.109589041095887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EF0016</v>
          </cell>
          <cell r="B15" t="str">
            <v xml:space="preserve">Adam OSMAN AHMED </v>
          </cell>
          <cell r="C15" t="str">
            <v>NUT</v>
          </cell>
          <cell r="D15" t="str">
            <v>PM team leader</v>
          </cell>
          <cell r="E15">
            <v>38160</v>
          </cell>
          <cell r="F15">
            <v>2958465</v>
          </cell>
          <cell r="G15">
            <v>74.109589041095887</v>
          </cell>
          <cell r="H15">
            <v>50</v>
          </cell>
          <cell r="I15">
            <v>0</v>
          </cell>
          <cell r="J15">
            <v>24.109589041095887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 t="str">
            <v>EF0017</v>
          </cell>
          <cell r="B16" t="str">
            <v xml:space="preserve">Eldouma ABDELBASHER AHMED </v>
          </cell>
          <cell r="C16" t="str">
            <v>NUT</v>
          </cell>
          <cell r="D16" t="str">
            <v>Watchman</v>
          </cell>
          <cell r="E16">
            <v>38164</v>
          </cell>
          <cell r="F16">
            <v>2958465</v>
          </cell>
          <cell r="G16">
            <v>73.835616438356155</v>
          </cell>
          <cell r="H16">
            <v>25</v>
          </cell>
          <cell r="I16">
            <v>0</v>
          </cell>
          <cell r="J16">
            <v>48.835616438356155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 t="str">
            <v>EF0018</v>
          </cell>
          <cell r="B17" t="str">
            <v xml:space="preserve">Ahmed el Tijani MANSUR MAHMUD </v>
          </cell>
          <cell r="C17" t="str">
            <v>LOG</v>
          </cell>
          <cell r="D17" t="str">
            <v>Watchman</v>
          </cell>
          <cell r="E17">
            <v>38094</v>
          </cell>
          <cell r="F17">
            <v>2958465</v>
          </cell>
          <cell r="G17">
            <v>78.561643835616437</v>
          </cell>
          <cell r="H17">
            <v>50</v>
          </cell>
          <cell r="I17">
            <v>0</v>
          </cell>
          <cell r="J17">
            <v>28.561643835616437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 t="str">
            <v>EF0020</v>
          </cell>
          <cell r="B18" t="str">
            <v xml:space="preserve">Ahmed YOUSSUF Mohamed  </v>
          </cell>
          <cell r="C18" t="str">
            <v>FS</v>
          </cell>
          <cell r="D18" t="str">
            <v>Food security Supervisor</v>
          </cell>
          <cell r="E18">
            <v>38171</v>
          </cell>
          <cell r="F18">
            <v>2958465</v>
          </cell>
          <cell r="G18">
            <v>73.356164383561634</v>
          </cell>
          <cell r="H18">
            <v>37</v>
          </cell>
          <cell r="I18">
            <v>0</v>
          </cell>
          <cell r="J18">
            <v>36.356164383561634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 t="str">
            <v>EF0021</v>
          </cell>
          <cell r="B19" t="str">
            <v xml:space="preserve">Aisha BABIKIR SHUMO </v>
          </cell>
          <cell r="C19" t="str">
            <v>NUT</v>
          </cell>
          <cell r="D19" t="str">
            <v>Home Visitor</v>
          </cell>
          <cell r="E19">
            <v>38200</v>
          </cell>
          <cell r="F19">
            <v>2958465</v>
          </cell>
          <cell r="G19">
            <v>71.438356164383563</v>
          </cell>
          <cell r="H19">
            <v>54</v>
          </cell>
          <cell r="I19">
            <v>0</v>
          </cell>
          <cell r="J19">
            <v>17.438356164383563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 t="str">
            <v>EF0023</v>
          </cell>
          <cell r="B21" t="str">
            <v xml:space="preserve">Al Tom ISMAIL MOHAMMED </v>
          </cell>
          <cell r="C21" t="str">
            <v>LOG</v>
          </cell>
          <cell r="D21" t="str">
            <v xml:space="preserve">Watchman </v>
          </cell>
          <cell r="E21">
            <v>38097</v>
          </cell>
          <cell r="F21">
            <v>2958465</v>
          </cell>
          <cell r="G21">
            <v>78.356164383561634</v>
          </cell>
          <cell r="H21">
            <v>47</v>
          </cell>
          <cell r="I21">
            <v>0</v>
          </cell>
          <cell r="J21">
            <v>31.356164383561634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 t="str">
            <v>EF0024</v>
          </cell>
          <cell r="B22" t="str">
            <v xml:space="preserve">Amir ABAKER ADAM </v>
          </cell>
          <cell r="C22" t="str">
            <v>NUT</v>
          </cell>
          <cell r="D22" t="str">
            <v>PM team leader</v>
          </cell>
          <cell r="E22">
            <v>38160</v>
          </cell>
          <cell r="F22">
            <v>2958465</v>
          </cell>
          <cell r="G22">
            <v>74.109589041095887</v>
          </cell>
          <cell r="H22">
            <v>47</v>
          </cell>
          <cell r="I22">
            <v>0</v>
          </cell>
          <cell r="J22">
            <v>27.109589041095887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 t="str">
            <v>EF0026</v>
          </cell>
          <cell r="B24" t="str">
            <v xml:space="preserve">Amna AHMED ABDELLA </v>
          </cell>
          <cell r="C24" t="str">
            <v>ADMIN</v>
          </cell>
          <cell r="D24" t="str">
            <v>Cleaner</v>
          </cell>
          <cell r="E24">
            <v>38064</v>
          </cell>
          <cell r="F24">
            <v>2958465</v>
          </cell>
          <cell r="G24">
            <v>80.547945205479451</v>
          </cell>
          <cell r="H24">
            <v>72</v>
          </cell>
          <cell r="I24">
            <v>0</v>
          </cell>
          <cell r="J24">
            <v>8.5479452054794507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 t="str">
            <v>EF0031</v>
          </cell>
          <cell r="B27" t="str">
            <v xml:space="preserve">Aziza ABDALLA ABAKER </v>
          </cell>
          <cell r="C27" t="str">
            <v>NUT</v>
          </cell>
          <cell r="D27" t="str">
            <v>Social animator</v>
          </cell>
          <cell r="E27">
            <v>38160</v>
          </cell>
          <cell r="F27">
            <v>2958465</v>
          </cell>
          <cell r="G27">
            <v>74.109589041095887</v>
          </cell>
          <cell r="H27">
            <v>50</v>
          </cell>
          <cell r="I27">
            <v>0</v>
          </cell>
          <cell r="J27">
            <v>24.109589041095887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EF0035</v>
          </cell>
          <cell r="B29" t="str">
            <v xml:space="preserve">Eltaieb ADAM AHMED </v>
          </cell>
          <cell r="C29" t="str">
            <v>NUT</v>
          </cell>
          <cell r="D29" t="str">
            <v xml:space="preserve">Phase Monitor </v>
          </cell>
          <cell r="E29">
            <v>38200</v>
          </cell>
          <cell r="F29">
            <v>2958465</v>
          </cell>
          <cell r="G29">
            <v>71.438356164383563</v>
          </cell>
          <cell r="H29">
            <v>53</v>
          </cell>
          <cell r="I29">
            <v>3</v>
          </cell>
          <cell r="J29">
            <v>15.438356164383563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3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 t="str">
            <v>EF0038</v>
          </cell>
          <cell r="B31" t="str">
            <v xml:space="preserve">Fathia ABDALLHA ABDULRHAMAN  </v>
          </cell>
          <cell r="C31" t="str">
            <v>NUT</v>
          </cell>
          <cell r="D31" t="str">
            <v xml:space="preserve">Home Visitor </v>
          </cell>
          <cell r="E31">
            <v>38171</v>
          </cell>
          <cell r="F31">
            <v>2958465</v>
          </cell>
          <cell r="G31">
            <v>73.356164383561634</v>
          </cell>
          <cell r="H31">
            <v>74</v>
          </cell>
          <cell r="I31">
            <v>0</v>
          </cell>
          <cell r="J31">
            <v>-0.64383561643836629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EF0040</v>
          </cell>
          <cell r="B32" t="str">
            <v xml:space="preserve">Fatima ADAM IBRAHIM </v>
          </cell>
          <cell r="C32" t="str">
            <v>ADMIN</v>
          </cell>
          <cell r="D32" t="str">
            <v>Cleaner</v>
          </cell>
          <cell r="E32">
            <v>38174</v>
          </cell>
          <cell r="F32">
            <v>2958465</v>
          </cell>
          <cell r="G32">
            <v>73.150684931506845</v>
          </cell>
          <cell r="H32">
            <v>52</v>
          </cell>
          <cell r="I32">
            <v>0</v>
          </cell>
          <cell r="J32">
            <v>21.150684931506845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 t="str">
            <v>EF0039</v>
          </cell>
          <cell r="B33" t="str">
            <v xml:space="preserve">Fatima ABDERAHMAN HASSAN </v>
          </cell>
          <cell r="C33" t="str">
            <v>NUT</v>
          </cell>
          <cell r="D33" t="str">
            <v xml:space="preserve">Cook </v>
          </cell>
          <cell r="E33">
            <v>38160</v>
          </cell>
          <cell r="F33">
            <v>2958465</v>
          </cell>
          <cell r="G33">
            <v>74.109589041095887</v>
          </cell>
          <cell r="H33">
            <v>50</v>
          </cell>
          <cell r="I33">
            <v>0</v>
          </cell>
          <cell r="J33">
            <v>24.109589041095887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 t="str">
            <v>EF0041</v>
          </cell>
          <cell r="B35" t="str">
            <v xml:space="preserve">Fatima ADAM MOHAMED </v>
          </cell>
          <cell r="C35" t="str">
            <v>NUT</v>
          </cell>
          <cell r="D35" t="str">
            <v xml:space="preserve">Home Visitor </v>
          </cell>
          <cell r="E35">
            <v>38171</v>
          </cell>
          <cell r="F35">
            <v>2958465</v>
          </cell>
          <cell r="G35">
            <v>73.356164383561634</v>
          </cell>
          <cell r="H35">
            <v>68</v>
          </cell>
          <cell r="I35">
            <v>5</v>
          </cell>
          <cell r="J35">
            <v>0.35616438356163371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5</v>
          </cell>
        </row>
        <row r="36">
          <cell r="A36" t="str">
            <v>EF0047</v>
          </cell>
          <cell r="B36" t="str">
            <v xml:space="preserve">Hassan HASHIM ALI </v>
          </cell>
          <cell r="C36" t="str">
            <v>LOG</v>
          </cell>
          <cell r="D36" t="str">
            <v>Watchman</v>
          </cell>
          <cell r="E36">
            <v>38176</v>
          </cell>
          <cell r="F36">
            <v>2958465</v>
          </cell>
          <cell r="G36">
            <v>73.013698630136986</v>
          </cell>
          <cell r="H36">
            <v>30</v>
          </cell>
          <cell r="I36">
            <v>0</v>
          </cell>
          <cell r="J36">
            <v>43.013698630136986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 t="str">
            <v>EF0044</v>
          </cell>
          <cell r="B39" t="str">
            <v xml:space="preserve">Halima IBRAHIM ABDLESSIS </v>
          </cell>
          <cell r="C39" t="str">
            <v>NUT</v>
          </cell>
          <cell r="D39" t="str">
            <v xml:space="preserve">Cleaner </v>
          </cell>
          <cell r="E39">
            <v>38171</v>
          </cell>
          <cell r="F39">
            <v>2958465</v>
          </cell>
          <cell r="G39">
            <v>73.356164383561634</v>
          </cell>
          <cell r="H39">
            <v>50</v>
          </cell>
          <cell r="I39">
            <v>0</v>
          </cell>
          <cell r="J39">
            <v>23.356164383561634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 t="str">
            <v>EF0045</v>
          </cell>
          <cell r="B40" t="str">
            <v xml:space="preserve">Hanan MOHAMAD ADAM </v>
          </cell>
          <cell r="C40" t="str">
            <v>NUT</v>
          </cell>
          <cell r="D40" t="str">
            <v xml:space="preserve">Psychosocial Worker </v>
          </cell>
          <cell r="E40">
            <v>38160</v>
          </cell>
          <cell r="F40">
            <v>2958465</v>
          </cell>
          <cell r="G40">
            <v>74.109589041095887</v>
          </cell>
          <cell r="H40">
            <v>70</v>
          </cell>
          <cell r="I40">
            <v>0</v>
          </cell>
          <cell r="J40">
            <v>4.1095890410958873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 t="str">
            <v>EF0046</v>
          </cell>
          <cell r="B41" t="str">
            <v xml:space="preserve">Hassan AHMED ABDURAHMAN </v>
          </cell>
          <cell r="C41" t="str">
            <v>NUT</v>
          </cell>
          <cell r="D41" t="str">
            <v xml:space="preserve">TFC Supervisor </v>
          </cell>
          <cell r="E41">
            <v>38220</v>
          </cell>
          <cell r="F41">
            <v>2958465</v>
          </cell>
          <cell r="G41">
            <v>70.06849315068493</v>
          </cell>
          <cell r="H41">
            <v>25</v>
          </cell>
          <cell r="I41">
            <v>0</v>
          </cell>
          <cell r="J41">
            <v>45.06849315068493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 t="str">
            <v>EF0068</v>
          </cell>
          <cell r="B47" t="str">
            <v xml:space="preserve">Mohamed ABDELRAHMAN ABDELMAWLA </v>
          </cell>
          <cell r="C47" t="str">
            <v>LOG</v>
          </cell>
          <cell r="D47" t="str">
            <v>Watchman</v>
          </cell>
          <cell r="E47">
            <v>38078</v>
          </cell>
          <cell r="F47">
            <v>2958465</v>
          </cell>
          <cell r="G47">
            <v>79.657534246575338</v>
          </cell>
          <cell r="H47">
            <v>50</v>
          </cell>
          <cell r="I47">
            <v>0</v>
          </cell>
          <cell r="J47">
            <v>29.657534246575338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 t="str">
            <v>EF0048</v>
          </cell>
          <cell r="B49" t="str">
            <v xml:space="preserve">Hassina ADDOMA ABDULLA </v>
          </cell>
          <cell r="C49" t="str">
            <v>NUT</v>
          </cell>
          <cell r="D49" t="str">
            <v xml:space="preserve">Home Visitor </v>
          </cell>
          <cell r="E49">
            <v>38171</v>
          </cell>
          <cell r="F49">
            <v>2958465</v>
          </cell>
          <cell r="G49">
            <v>73.356164383561634</v>
          </cell>
          <cell r="H49">
            <v>65</v>
          </cell>
          <cell r="I49">
            <v>0</v>
          </cell>
          <cell r="J49">
            <v>8.3561643835616337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 t="str">
            <v>EF0071</v>
          </cell>
          <cell r="B50" t="str">
            <v xml:space="preserve">Mohamed IBRAHIM ABDALLA </v>
          </cell>
          <cell r="C50" t="str">
            <v>LOG</v>
          </cell>
          <cell r="D50" t="str">
            <v>Watchman</v>
          </cell>
          <cell r="E50">
            <v>38175</v>
          </cell>
          <cell r="F50">
            <v>2958465</v>
          </cell>
          <cell r="G50">
            <v>73.082191780821915</v>
          </cell>
          <cell r="H50">
            <v>47</v>
          </cell>
          <cell r="I50">
            <v>0</v>
          </cell>
          <cell r="J50">
            <v>26.082191780821915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 t="str">
            <v>EF0073</v>
          </cell>
          <cell r="B52" t="str">
            <v xml:space="preserve">Mohamed Saad EL NOUR EL HAY </v>
          </cell>
          <cell r="C52" t="str">
            <v>LOG</v>
          </cell>
          <cell r="D52" t="str">
            <v>Watchman</v>
          </cell>
          <cell r="E52">
            <v>38085</v>
          </cell>
          <cell r="F52">
            <v>2958465</v>
          </cell>
          <cell r="G52">
            <v>79.178082191780817</v>
          </cell>
          <cell r="H52">
            <v>71</v>
          </cell>
          <cell r="I52">
            <v>0</v>
          </cell>
          <cell r="J52">
            <v>8.1780821917808169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 t="str">
            <v>EF0075</v>
          </cell>
          <cell r="B54" t="str">
            <v xml:space="preserve">Mohamed IBRAHIM AHMED </v>
          </cell>
          <cell r="C54" t="str">
            <v>FA</v>
          </cell>
          <cell r="D54" t="str">
            <v xml:space="preserve">Food aid supervisor  </v>
          </cell>
          <cell r="E54">
            <v>38200</v>
          </cell>
          <cell r="F54">
            <v>2958465</v>
          </cell>
          <cell r="G54">
            <v>71.438356164383563</v>
          </cell>
          <cell r="H54">
            <v>27</v>
          </cell>
          <cell r="I54">
            <v>0</v>
          </cell>
          <cell r="J54">
            <v>44.438356164383563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 t="str">
            <v>EF0053</v>
          </cell>
          <cell r="B57" t="str">
            <v xml:space="preserve">Ibrahim ABDERAHMAN MAHMOUD </v>
          </cell>
          <cell r="C57" t="str">
            <v>NUT</v>
          </cell>
          <cell r="D57" t="str">
            <v xml:space="preserve">Phase Monitor </v>
          </cell>
          <cell r="E57">
            <v>38160</v>
          </cell>
          <cell r="F57">
            <v>2958465</v>
          </cell>
          <cell r="G57">
            <v>74.109589041095887</v>
          </cell>
          <cell r="H57">
            <v>50</v>
          </cell>
          <cell r="I57">
            <v>0</v>
          </cell>
          <cell r="J57">
            <v>24.109589041095887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EF0084</v>
          </cell>
          <cell r="B61" t="str">
            <v xml:space="preserve">Salwa MOHAMMEDIN ABDALLA </v>
          </cell>
          <cell r="C61" t="str">
            <v>ADMIN</v>
          </cell>
          <cell r="D61" t="str">
            <v>Cook</v>
          </cell>
          <cell r="E61">
            <v>38069</v>
          </cell>
          <cell r="F61">
            <v>2958465</v>
          </cell>
          <cell r="G61">
            <v>80.205479452054789</v>
          </cell>
          <cell r="H61">
            <v>34</v>
          </cell>
          <cell r="I61">
            <v>0</v>
          </cell>
          <cell r="J61">
            <v>46.205479452054789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 t="str">
            <v>EF0054</v>
          </cell>
          <cell r="B62" t="str">
            <v xml:space="preserve">Ibrahim MOHAMED Adam </v>
          </cell>
          <cell r="C62" t="str">
            <v>NUT</v>
          </cell>
          <cell r="D62" t="str">
            <v>Medical Assistant</v>
          </cell>
          <cell r="E62">
            <v>38171</v>
          </cell>
          <cell r="F62">
            <v>2958465</v>
          </cell>
          <cell r="G62">
            <v>73.356164383561634</v>
          </cell>
          <cell r="H62">
            <v>57</v>
          </cell>
          <cell r="I62">
            <v>0</v>
          </cell>
          <cell r="J62">
            <v>16.356164383561634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 t="str">
            <v>EF0055</v>
          </cell>
          <cell r="B63" t="str">
            <v xml:space="preserve">Insaf IBRAHIM ADAM </v>
          </cell>
          <cell r="C63" t="str">
            <v>NUT</v>
          </cell>
          <cell r="D63" t="str">
            <v xml:space="preserve">Home Visitor </v>
          </cell>
          <cell r="E63">
            <v>38171</v>
          </cell>
          <cell r="F63">
            <v>2958465</v>
          </cell>
          <cell r="G63">
            <v>73.356164383561634</v>
          </cell>
          <cell r="H63">
            <v>50</v>
          </cell>
          <cell r="I63">
            <v>0</v>
          </cell>
          <cell r="J63">
            <v>23.356164383561634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 t="str">
            <v>EF0057</v>
          </cell>
          <cell r="B69" t="str">
            <v xml:space="preserve">Izeldeen ADAM YOUSSUF </v>
          </cell>
          <cell r="C69" t="str">
            <v>NUT</v>
          </cell>
          <cell r="D69" t="str">
            <v>Home Visitor Team Leader</v>
          </cell>
          <cell r="E69">
            <v>38171</v>
          </cell>
          <cell r="F69">
            <v>2958465</v>
          </cell>
          <cell r="G69">
            <v>73.356164383561634</v>
          </cell>
          <cell r="H69">
            <v>50</v>
          </cell>
          <cell r="I69">
            <v>0</v>
          </cell>
          <cell r="J69">
            <v>23.356164383561634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 t="str">
            <v>EF0058</v>
          </cell>
          <cell r="B71" t="str">
            <v xml:space="preserve">Ishag HASSAN IDRISS ABDELLA </v>
          </cell>
          <cell r="C71" t="str">
            <v>NUT</v>
          </cell>
          <cell r="D71" t="str">
            <v>Watchman</v>
          </cell>
          <cell r="E71">
            <v>38169</v>
          </cell>
          <cell r="F71">
            <v>2958465</v>
          </cell>
          <cell r="G71">
            <v>73.493150684931507</v>
          </cell>
          <cell r="H71">
            <v>55</v>
          </cell>
          <cell r="I71">
            <v>0</v>
          </cell>
          <cell r="J71">
            <v>18.493150684931507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 t="str">
            <v>EF0063</v>
          </cell>
          <cell r="B72" t="str">
            <v xml:space="preserve">Kubra ISHAG ABDULKARIM </v>
          </cell>
          <cell r="C72" t="str">
            <v>NUT</v>
          </cell>
          <cell r="D72" t="str">
            <v>Nurse</v>
          </cell>
          <cell r="E72">
            <v>38171</v>
          </cell>
          <cell r="F72">
            <v>2958465</v>
          </cell>
          <cell r="G72">
            <v>73.356164383561634</v>
          </cell>
          <cell r="H72">
            <v>54</v>
          </cell>
          <cell r="I72">
            <v>0</v>
          </cell>
          <cell r="J72">
            <v>19.356164383561634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 t="str">
            <v>EF0070</v>
          </cell>
          <cell r="B73" t="str">
            <v xml:space="preserve">Mohamed BEKHIT ABDURAHMAN </v>
          </cell>
          <cell r="C73" t="str">
            <v>NUT</v>
          </cell>
          <cell r="D73" t="str">
            <v xml:space="preserve">Phase Monitor </v>
          </cell>
          <cell r="E73">
            <v>38160</v>
          </cell>
          <cell r="F73">
            <v>2958465</v>
          </cell>
          <cell r="G73">
            <v>74.109589041095887</v>
          </cell>
          <cell r="H73">
            <v>65</v>
          </cell>
          <cell r="I73">
            <v>0</v>
          </cell>
          <cell r="J73">
            <v>9.1095890410958873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EF0078</v>
          </cell>
          <cell r="B74" t="str">
            <v xml:space="preserve">Mora ABAKER AHMED </v>
          </cell>
          <cell r="C74" t="str">
            <v>NUT</v>
          </cell>
          <cell r="D74" t="str">
            <v xml:space="preserve">Home Visitor </v>
          </cell>
          <cell r="E74">
            <v>38200</v>
          </cell>
          <cell r="F74">
            <v>2958465</v>
          </cell>
          <cell r="G74">
            <v>71.438356164383563</v>
          </cell>
          <cell r="H74">
            <v>50</v>
          </cell>
          <cell r="I74">
            <v>0</v>
          </cell>
          <cell r="J74">
            <v>21.438356164383563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 t="str">
            <v>EF0086</v>
          </cell>
          <cell r="B85" t="str">
            <v xml:space="preserve">Seedeg MUSSA MOHAMED </v>
          </cell>
          <cell r="C85" t="str">
            <v>NUT</v>
          </cell>
          <cell r="D85" t="str">
            <v>Home Visitor</v>
          </cell>
          <cell r="E85">
            <v>38171</v>
          </cell>
          <cell r="F85">
            <v>2958465</v>
          </cell>
          <cell r="G85">
            <v>73.356164383561634</v>
          </cell>
          <cell r="H85">
            <v>50</v>
          </cell>
          <cell r="I85">
            <v>0</v>
          </cell>
          <cell r="J85">
            <v>23.356164383561634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EF0087</v>
          </cell>
          <cell r="B87" t="str">
            <v xml:space="preserve">Semina ADAM Hussein </v>
          </cell>
          <cell r="C87" t="str">
            <v>NUT</v>
          </cell>
          <cell r="D87" t="str">
            <v>Nurse</v>
          </cell>
          <cell r="E87">
            <v>38160</v>
          </cell>
          <cell r="F87">
            <v>2958465</v>
          </cell>
          <cell r="G87">
            <v>74.109589041095887</v>
          </cell>
          <cell r="H87">
            <v>72</v>
          </cell>
          <cell r="I87">
            <v>0</v>
          </cell>
          <cell r="J87">
            <v>2.1095890410958873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 t="str">
            <v>EF0094</v>
          </cell>
          <cell r="B88" t="str">
            <v xml:space="preserve">Yahia ABDALLA MOHAMED ABAKER </v>
          </cell>
          <cell r="C88" t="str">
            <v>NUT</v>
          </cell>
          <cell r="D88" t="str">
            <v>Storekeeper</v>
          </cell>
          <cell r="E88">
            <v>38160</v>
          </cell>
          <cell r="F88">
            <v>2958465</v>
          </cell>
          <cell r="G88">
            <v>74.109589041095887</v>
          </cell>
          <cell r="H88">
            <v>25</v>
          </cell>
          <cell r="I88">
            <v>25</v>
          </cell>
          <cell r="J88">
            <v>24.109589041095887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25</v>
          </cell>
        </row>
        <row r="89">
          <cell r="A89" t="str">
            <v>EF0098</v>
          </cell>
          <cell r="B89" t="str">
            <v xml:space="preserve">Zainab ADAM HASSAN </v>
          </cell>
          <cell r="C89" t="str">
            <v>NUT</v>
          </cell>
          <cell r="D89" t="str">
            <v xml:space="preserve">Cook </v>
          </cell>
          <cell r="E89">
            <v>38171</v>
          </cell>
          <cell r="F89">
            <v>2958465</v>
          </cell>
          <cell r="G89">
            <v>73.356164383561634</v>
          </cell>
          <cell r="H89">
            <v>50</v>
          </cell>
          <cell r="I89">
            <v>0</v>
          </cell>
          <cell r="J89">
            <v>23.356164383561634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 t="str">
            <v>EF0099</v>
          </cell>
          <cell r="B92" t="str">
            <v xml:space="preserve">Zainab MUSTAFA ABDALLA </v>
          </cell>
          <cell r="C92" t="str">
            <v>NUT</v>
          </cell>
          <cell r="D92" t="str">
            <v xml:space="preserve">Psychosocial Worker </v>
          </cell>
          <cell r="E92">
            <v>38171</v>
          </cell>
          <cell r="F92">
            <v>2958465</v>
          </cell>
          <cell r="G92">
            <v>73.356164383561634</v>
          </cell>
          <cell r="H92">
            <v>25</v>
          </cell>
          <cell r="I92">
            <v>0</v>
          </cell>
          <cell r="J92">
            <v>48.356164383561634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EF0100</v>
          </cell>
          <cell r="B94" t="str">
            <v xml:space="preserve">Zakaria ADAM AHMID </v>
          </cell>
          <cell r="C94" t="str">
            <v>NUT</v>
          </cell>
          <cell r="D94" t="str">
            <v>Watchman</v>
          </cell>
          <cell r="E94">
            <v>38169</v>
          </cell>
          <cell r="F94">
            <v>2958465</v>
          </cell>
          <cell r="G94">
            <v>73.493150684931507</v>
          </cell>
          <cell r="H94">
            <v>45</v>
          </cell>
          <cell r="I94">
            <v>0</v>
          </cell>
          <cell r="J94">
            <v>28.493150684931507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EF0059</v>
          </cell>
          <cell r="B95" t="str">
            <v xml:space="preserve">Ismail MOHAMED GUMAA </v>
          </cell>
          <cell r="C95" t="str">
            <v>LOG</v>
          </cell>
          <cell r="D95" t="str">
            <v xml:space="preserve">Watchman </v>
          </cell>
          <cell r="E95">
            <v>38108</v>
          </cell>
          <cell r="F95">
            <v>2958465</v>
          </cell>
          <cell r="G95">
            <v>77.602739726027394</v>
          </cell>
          <cell r="H95">
            <v>50</v>
          </cell>
          <cell r="I95">
            <v>0</v>
          </cell>
          <cell r="J95">
            <v>27.602739726027394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EF0101</v>
          </cell>
          <cell r="B96" t="str">
            <v xml:space="preserve">Zakaria MOHAMED ADAM </v>
          </cell>
          <cell r="C96" t="str">
            <v>NUT</v>
          </cell>
          <cell r="D96" t="str">
            <v>Watchman</v>
          </cell>
          <cell r="E96">
            <v>38169</v>
          </cell>
          <cell r="F96">
            <v>2958465</v>
          </cell>
          <cell r="G96">
            <v>73.493150684931507</v>
          </cell>
          <cell r="H96">
            <v>45</v>
          </cell>
          <cell r="I96">
            <v>0</v>
          </cell>
          <cell r="J96">
            <v>28.493150684931507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 t="str">
            <v>EF0085</v>
          </cell>
          <cell r="B101" t="str">
            <v xml:space="preserve">Sara ELNOUR OSMAN </v>
          </cell>
          <cell r="C101" t="str">
            <v>FA</v>
          </cell>
          <cell r="D101" t="str">
            <v>Commodity Tracking Officer</v>
          </cell>
          <cell r="E101">
            <v>38160</v>
          </cell>
          <cell r="F101">
            <v>2958465</v>
          </cell>
          <cell r="G101">
            <v>74.109589041095887</v>
          </cell>
          <cell r="H101">
            <v>37</v>
          </cell>
          <cell r="I101">
            <v>0</v>
          </cell>
          <cell r="J101">
            <v>37.109589041095887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 t="str">
            <v>EF0095</v>
          </cell>
          <cell r="B103" t="str">
            <v xml:space="preserve">Younes ABUBAKER MANSUR </v>
          </cell>
          <cell r="C103" t="str">
            <v>LOG</v>
          </cell>
          <cell r="D103" t="str">
            <v>Watchman</v>
          </cell>
          <cell r="E103">
            <v>38083</v>
          </cell>
          <cell r="F103">
            <v>2958465</v>
          </cell>
          <cell r="G103">
            <v>79.315068493150676</v>
          </cell>
          <cell r="H103">
            <v>50</v>
          </cell>
          <cell r="I103">
            <v>0</v>
          </cell>
          <cell r="J103">
            <v>29.315068493150676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EF0102</v>
          </cell>
          <cell r="B105" t="str">
            <v xml:space="preserve">Adam MOHAMED ABDALLAH </v>
          </cell>
          <cell r="C105" t="str">
            <v>LOG</v>
          </cell>
          <cell r="D105" t="str">
            <v>Mechanic</v>
          </cell>
          <cell r="E105">
            <v>38245</v>
          </cell>
          <cell r="F105">
            <v>2958465</v>
          </cell>
          <cell r="G105">
            <v>68.424657534246577</v>
          </cell>
          <cell r="H105">
            <v>42</v>
          </cell>
          <cell r="I105">
            <v>0</v>
          </cell>
          <cell r="J105">
            <v>26.424657534246577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EF0106</v>
          </cell>
          <cell r="B109" t="str">
            <v xml:space="preserve">Essaid ABU ELBASHER </v>
          </cell>
          <cell r="C109" t="str">
            <v>LOG</v>
          </cell>
          <cell r="D109" t="str">
            <v>Driver</v>
          </cell>
          <cell r="E109">
            <v>38292</v>
          </cell>
          <cell r="F109">
            <v>2958465</v>
          </cell>
          <cell r="G109">
            <v>65.273972602739718</v>
          </cell>
          <cell r="H109">
            <v>27</v>
          </cell>
          <cell r="I109">
            <v>27</v>
          </cell>
          <cell r="J109">
            <v>11.273972602739718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27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 t="str">
            <v>EF0108</v>
          </cell>
          <cell r="B111" t="str">
            <v xml:space="preserve">Abubaker MUSSA ELBISHARI </v>
          </cell>
          <cell r="C111" t="str">
            <v>NUT</v>
          </cell>
          <cell r="D111" t="str">
            <v>Nurse</v>
          </cell>
          <cell r="E111">
            <v>38238</v>
          </cell>
          <cell r="F111">
            <v>2958465</v>
          </cell>
          <cell r="G111">
            <v>68.904109589041099</v>
          </cell>
          <cell r="H111">
            <v>49</v>
          </cell>
          <cell r="I111">
            <v>0</v>
          </cell>
          <cell r="J111">
            <v>19.904109589041099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 t="str">
            <v>EF0110</v>
          </cell>
          <cell r="B113" t="str">
            <v xml:space="preserve">Ibrahim MUSSA ADAM </v>
          </cell>
          <cell r="C113" t="str">
            <v>NUT</v>
          </cell>
          <cell r="D113" t="str">
            <v>Nurse</v>
          </cell>
          <cell r="E113">
            <v>38544</v>
          </cell>
          <cell r="F113">
            <v>2958465</v>
          </cell>
          <cell r="G113">
            <v>48.150684931506845</v>
          </cell>
          <cell r="H113">
            <v>25</v>
          </cell>
          <cell r="I113">
            <v>0</v>
          </cell>
          <cell r="J113">
            <v>23.150684931506845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EF0111</v>
          </cell>
          <cell r="B114" t="str">
            <v xml:space="preserve">Medina AHMED MOHAMED </v>
          </cell>
          <cell r="C114" t="str">
            <v>NUT</v>
          </cell>
          <cell r="D114" t="str">
            <v>Cleaner</v>
          </cell>
          <cell r="E114">
            <v>38287</v>
          </cell>
          <cell r="F114">
            <v>2958465</v>
          </cell>
          <cell r="G114">
            <v>65.547945205479451</v>
          </cell>
          <cell r="H114">
            <v>50</v>
          </cell>
          <cell r="I114">
            <v>0</v>
          </cell>
          <cell r="J114">
            <v>15.547945205479451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EF0115</v>
          </cell>
          <cell r="B118" t="str">
            <v xml:space="preserve">Khadija ADAM AHMED TAHIR </v>
          </cell>
          <cell r="C118" t="str">
            <v>NUT</v>
          </cell>
          <cell r="D118" t="str">
            <v>Nurse</v>
          </cell>
          <cell r="E118">
            <v>38355</v>
          </cell>
          <cell r="F118">
            <v>2958465</v>
          </cell>
          <cell r="G118">
            <v>61.027397260273972</v>
          </cell>
          <cell r="H118">
            <v>25</v>
          </cell>
          <cell r="I118">
            <v>25</v>
          </cell>
          <cell r="J118">
            <v>11.027397260273972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25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 t="str">
            <v>EF0120</v>
          </cell>
          <cell r="B123" t="str">
            <v xml:space="preserve">Nasser Eldeen HASSAN IDRISS </v>
          </cell>
          <cell r="C123" t="str">
            <v>NUT</v>
          </cell>
          <cell r="D123" t="str">
            <v xml:space="preserve">Home Visitor </v>
          </cell>
          <cell r="E123">
            <v>38468</v>
          </cell>
          <cell r="F123">
            <v>2958465</v>
          </cell>
          <cell r="G123">
            <v>53.287671232876711</v>
          </cell>
          <cell r="H123">
            <v>40</v>
          </cell>
          <cell r="I123">
            <v>0</v>
          </cell>
          <cell r="J123">
            <v>13.287671232876711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EF0124</v>
          </cell>
          <cell r="B127" t="str">
            <v xml:space="preserve">Namat IBRAHIM HAROUN </v>
          </cell>
          <cell r="C127" t="str">
            <v>ADMIN</v>
          </cell>
          <cell r="D127" t="str">
            <v>Cleaner</v>
          </cell>
          <cell r="E127">
            <v>38468</v>
          </cell>
          <cell r="F127">
            <v>2958465</v>
          </cell>
          <cell r="G127">
            <v>53.287671232876711</v>
          </cell>
          <cell r="H127">
            <v>25</v>
          </cell>
          <cell r="I127">
            <v>0</v>
          </cell>
          <cell r="J127">
            <v>28.287671232876711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EF0125</v>
          </cell>
          <cell r="B128" t="str">
            <v xml:space="preserve">Abdalla SULEIMAN ABDELRAHMAN </v>
          </cell>
          <cell r="C128" t="str">
            <v>FS</v>
          </cell>
          <cell r="D128" t="str">
            <v>Food security Surveillance officer</v>
          </cell>
          <cell r="E128">
            <v>38468</v>
          </cell>
          <cell r="F128">
            <v>2958465</v>
          </cell>
          <cell r="G128">
            <v>53.287671232876711</v>
          </cell>
          <cell r="H128">
            <v>34</v>
          </cell>
          <cell r="I128">
            <v>0</v>
          </cell>
          <cell r="J128">
            <v>19.287671232876711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EF0128</v>
          </cell>
          <cell r="B131" t="str">
            <v xml:space="preserve">Ahmed IDRISS ADAM </v>
          </cell>
          <cell r="C131" t="str">
            <v>NUT</v>
          </cell>
          <cell r="D131" t="str">
            <v xml:space="preserve">Phase Monitor </v>
          </cell>
          <cell r="E131">
            <v>38144</v>
          </cell>
          <cell r="F131">
            <v>2958465</v>
          </cell>
          <cell r="G131">
            <v>75.205479452054789</v>
          </cell>
          <cell r="H131">
            <v>50</v>
          </cell>
          <cell r="I131">
            <v>0</v>
          </cell>
          <cell r="J131">
            <v>25.205479452054789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 t="str">
            <v>EF0135</v>
          </cell>
          <cell r="B138" t="str">
            <v xml:space="preserve">Abdalla AHMED MOHAMED  </v>
          </cell>
          <cell r="C138" t="str">
            <v>NUTSURVEY</v>
          </cell>
          <cell r="D138" t="str">
            <v xml:space="preserve"> Team Leader</v>
          </cell>
          <cell r="E138">
            <v>38468</v>
          </cell>
          <cell r="F138">
            <v>2958465</v>
          </cell>
          <cell r="G138">
            <v>53.287671232876711</v>
          </cell>
          <cell r="H138">
            <v>30</v>
          </cell>
          <cell r="I138">
            <v>0</v>
          </cell>
          <cell r="J138">
            <v>23.287671232876711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EF0136</v>
          </cell>
          <cell r="B139" t="str">
            <v xml:space="preserve">Thuraya ADAM ABDALLA </v>
          </cell>
          <cell r="C139" t="str">
            <v>NUT</v>
          </cell>
          <cell r="D139" t="str">
            <v>Home Visitor</v>
          </cell>
          <cell r="E139">
            <v>38468</v>
          </cell>
          <cell r="F139">
            <v>2958465</v>
          </cell>
          <cell r="G139">
            <v>53.287671232876711</v>
          </cell>
          <cell r="H139">
            <v>25</v>
          </cell>
          <cell r="I139">
            <v>0</v>
          </cell>
          <cell r="J139">
            <v>28.287671232876711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EF0137</v>
          </cell>
          <cell r="B140" t="str">
            <v xml:space="preserve">Nafissa MOHAMED ISMAIL </v>
          </cell>
          <cell r="C140" t="str">
            <v>NUTSURVEY</v>
          </cell>
          <cell r="D140" t="str">
            <v xml:space="preserve"> Team Leader</v>
          </cell>
          <cell r="E140">
            <v>38468</v>
          </cell>
          <cell r="F140">
            <v>2958465</v>
          </cell>
          <cell r="G140">
            <v>53.287671232876711</v>
          </cell>
          <cell r="H140">
            <v>26</v>
          </cell>
          <cell r="I140">
            <v>0</v>
          </cell>
          <cell r="J140">
            <v>27.287671232876711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 t="str">
            <v>EF0138</v>
          </cell>
          <cell r="B141" t="str">
            <v xml:space="preserve">Fawzi AHMED MAHMOUD </v>
          </cell>
          <cell r="C141" t="str">
            <v>NUT</v>
          </cell>
          <cell r="D141" t="str">
            <v xml:space="preserve">Home Visitor </v>
          </cell>
          <cell r="E141">
            <v>38468</v>
          </cell>
          <cell r="F141">
            <v>2958465</v>
          </cell>
          <cell r="G141">
            <v>53.287671232876711</v>
          </cell>
          <cell r="H141">
            <v>47</v>
          </cell>
          <cell r="I141">
            <v>7</v>
          </cell>
          <cell r="J141">
            <v>-0.71232876712328874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7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 t="str">
            <v>EF0140</v>
          </cell>
          <cell r="B143" t="str">
            <v xml:space="preserve">Mariam ABDULGADIR YAGOUB </v>
          </cell>
          <cell r="C143" t="str">
            <v>NUT</v>
          </cell>
          <cell r="D143" t="str">
            <v xml:space="preserve">Home Visitor </v>
          </cell>
          <cell r="E143">
            <v>38468</v>
          </cell>
          <cell r="F143">
            <v>2958465</v>
          </cell>
          <cell r="G143">
            <v>53.287671232876711</v>
          </cell>
          <cell r="H143">
            <v>49</v>
          </cell>
          <cell r="I143">
            <v>0</v>
          </cell>
          <cell r="J143">
            <v>4.2876712328767113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 t="str">
            <v>EF0149</v>
          </cell>
          <cell r="B152" t="str">
            <v xml:space="preserve">Hamdi ADAM MOHAMED </v>
          </cell>
          <cell r="C152" t="str">
            <v>LOG</v>
          </cell>
          <cell r="D152" t="str">
            <v xml:space="preserve">Radio operator </v>
          </cell>
          <cell r="E152">
            <v>38468</v>
          </cell>
          <cell r="F152">
            <v>2958465</v>
          </cell>
          <cell r="G152">
            <v>53.287671232876711</v>
          </cell>
          <cell r="H152">
            <v>25</v>
          </cell>
          <cell r="I152">
            <v>0</v>
          </cell>
          <cell r="J152">
            <v>28.287671232876711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A153" t="str">
            <v>EF0150</v>
          </cell>
          <cell r="B153" t="str">
            <v xml:space="preserve">Latifa ADAM RIZIG </v>
          </cell>
          <cell r="C153" t="str">
            <v>NUT</v>
          </cell>
          <cell r="D153" t="str">
            <v>Home Visitor</v>
          </cell>
          <cell r="E153">
            <v>38468</v>
          </cell>
          <cell r="F153">
            <v>2958465</v>
          </cell>
          <cell r="G153">
            <v>53.287671232876711</v>
          </cell>
          <cell r="H153">
            <v>45</v>
          </cell>
          <cell r="I153">
            <v>0</v>
          </cell>
          <cell r="J153">
            <v>8.2876712328767113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EF0151</v>
          </cell>
          <cell r="B154" t="str">
            <v xml:space="preserve">Khalid ABDULMOTI ALI </v>
          </cell>
          <cell r="C154" t="str">
            <v>NUT</v>
          </cell>
          <cell r="D154" t="str">
            <v>Home Visitor</v>
          </cell>
          <cell r="E154">
            <v>38468</v>
          </cell>
          <cell r="F154">
            <v>2958465</v>
          </cell>
          <cell r="G154">
            <v>53.287671232876711</v>
          </cell>
          <cell r="H154">
            <v>53</v>
          </cell>
          <cell r="I154">
            <v>0</v>
          </cell>
          <cell r="J154">
            <v>0.28767123287671126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 t="str">
            <v>EF0152</v>
          </cell>
          <cell r="B155" t="str">
            <v xml:space="preserve">Aziza MOHAMED ADAM </v>
          </cell>
          <cell r="C155" t="str">
            <v>NUT</v>
          </cell>
          <cell r="D155" t="str">
            <v>Home Visitor</v>
          </cell>
          <cell r="E155">
            <v>38468</v>
          </cell>
          <cell r="F155">
            <v>2958465</v>
          </cell>
          <cell r="G155">
            <v>53.287671232876711</v>
          </cell>
          <cell r="H155">
            <v>48</v>
          </cell>
          <cell r="I155">
            <v>4</v>
          </cell>
          <cell r="J155">
            <v>1.2876712328767113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 t="str">
            <v>EF0154</v>
          </cell>
          <cell r="B157" t="str">
            <v xml:space="preserve">Nafisa ABDUJABAR ABDUHAMEED </v>
          </cell>
          <cell r="C157" t="str">
            <v>NUT</v>
          </cell>
          <cell r="D157" t="str">
            <v>Home Visitor</v>
          </cell>
          <cell r="E157">
            <v>38468</v>
          </cell>
          <cell r="F157">
            <v>2958465</v>
          </cell>
          <cell r="G157">
            <v>53.287671232876711</v>
          </cell>
          <cell r="H157">
            <v>44</v>
          </cell>
          <cell r="I157">
            <v>0</v>
          </cell>
          <cell r="J157">
            <v>9.2876712328767113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A159" t="str">
            <v>EF0156</v>
          </cell>
          <cell r="B159" t="str">
            <v xml:space="preserve">Nafisa MOHAMED ADAM </v>
          </cell>
          <cell r="C159" t="str">
            <v>NUT</v>
          </cell>
          <cell r="D159" t="str">
            <v>Home Visitor</v>
          </cell>
          <cell r="E159">
            <v>38468</v>
          </cell>
          <cell r="F159">
            <v>2958465</v>
          </cell>
          <cell r="G159">
            <v>53.287671232876711</v>
          </cell>
          <cell r="H159">
            <v>25</v>
          </cell>
          <cell r="I159">
            <v>0</v>
          </cell>
          <cell r="J159">
            <v>28.287671232876711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 t="str">
            <v>EF0158</v>
          </cell>
          <cell r="B161" t="str">
            <v xml:space="preserve">Mohamed ELHAFEZ IBRAHIM </v>
          </cell>
          <cell r="C161" t="str">
            <v>LOG</v>
          </cell>
          <cell r="D161" t="str">
            <v>Watchman</v>
          </cell>
          <cell r="E161">
            <v>38468</v>
          </cell>
          <cell r="F161">
            <v>2958465</v>
          </cell>
          <cell r="G161">
            <v>53.287671232876711</v>
          </cell>
          <cell r="H161">
            <v>35</v>
          </cell>
          <cell r="I161">
            <v>0</v>
          </cell>
          <cell r="J161">
            <v>18.287671232876711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 t="str">
            <v>EF0160</v>
          </cell>
          <cell r="B163" t="str">
            <v xml:space="preserve">Ali IBRAHIM ELHAJ </v>
          </cell>
          <cell r="C163" t="str">
            <v>LOG</v>
          </cell>
          <cell r="D163" t="str">
            <v>Watchman</v>
          </cell>
          <cell r="E163">
            <v>38468</v>
          </cell>
          <cell r="F163">
            <v>2958465</v>
          </cell>
          <cell r="G163">
            <v>53.287671232876711</v>
          </cell>
          <cell r="H163">
            <v>25</v>
          </cell>
          <cell r="I163">
            <v>0</v>
          </cell>
          <cell r="J163">
            <v>28.287671232876711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 t="str">
            <v>EF0162</v>
          </cell>
          <cell r="B165" t="str">
            <v xml:space="preserve">Abdulrahman MOHAMED ADAM </v>
          </cell>
          <cell r="C165" t="str">
            <v>LOG</v>
          </cell>
          <cell r="D165" t="str">
            <v>Watchman</v>
          </cell>
          <cell r="E165">
            <v>38468</v>
          </cell>
          <cell r="F165">
            <v>2958465</v>
          </cell>
          <cell r="G165">
            <v>53.287671232876711</v>
          </cell>
          <cell r="H165">
            <v>40</v>
          </cell>
          <cell r="I165">
            <v>0</v>
          </cell>
          <cell r="J165">
            <v>13.287671232876711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EF0163</v>
          </cell>
          <cell r="B166" t="str">
            <v xml:space="preserve">Mohamed ABOH MOHAMED </v>
          </cell>
          <cell r="C166" t="str">
            <v>FA</v>
          </cell>
          <cell r="D166" t="str">
            <v>Local Food Aid Monitor</v>
          </cell>
          <cell r="E166">
            <v>38468</v>
          </cell>
          <cell r="F166">
            <v>2958465</v>
          </cell>
          <cell r="G166">
            <v>53.287671232876711</v>
          </cell>
          <cell r="H166">
            <v>7</v>
          </cell>
          <cell r="I166">
            <v>0</v>
          </cell>
          <cell r="J166">
            <v>46.287671232876711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EF0165</v>
          </cell>
          <cell r="B168" t="str">
            <v xml:space="preserve">Abdulaziz ABAKAR MEDANI </v>
          </cell>
          <cell r="C168" t="str">
            <v>FA</v>
          </cell>
          <cell r="D168" t="str">
            <v>Local Food Aid Team Leader</v>
          </cell>
          <cell r="E168">
            <v>38468</v>
          </cell>
          <cell r="F168">
            <v>2958465</v>
          </cell>
          <cell r="G168">
            <v>53.287671232876711</v>
          </cell>
          <cell r="H168">
            <v>0</v>
          </cell>
          <cell r="I168">
            <v>0</v>
          </cell>
          <cell r="J168">
            <v>53.287671232876711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A169" t="str">
            <v>EF0166</v>
          </cell>
          <cell r="B169" t="str">
            <v xml:space="preserve">Haviz MUSA ABAKER </v>
          </cell>
          <cell r="C169" t="str">
            <v>LOG</v>
          </cell>
          <cell r="D169" t="str">
            <v>Rehabilitation Assitant</v>
          </cell>
          <cell r="E169">
            <v>38468</v>
          </cell>
          <cell r="F169">
            <v>2958465</v>
          </cell>
          <cell r="G169">
            <v>53.287671232876711</v>
          </cell>
          <cell r="H169">
            <v>12</v>
          </cell>
          <cell r="I169">
            <v>0</v>
          </cell>
          <cell r="J169">
            <v>41.287671232876711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 t="str">
            <v>EF0170</v>
          </cell>
          <cell r="B173" t="str">
            <v xml:space="preserve">Omer AHMED MOHAMED </v>
          </cell>
          <cell r="C173" t="str">
            <v>LOG</v>
          </cell>
          <cell r="D173" t="str">
            <v>Watchman</v>
          </cell>
          <cell r="E173">
            <v>38468</v>
          </cell>
          <cell r="F173">
            <v>2958465</v>
          </cell>
          <cell r="G173">
            <v>53.287671232876711</v>
          </cell>
          <cell r="H173">
            <v>25</v>
          </cell>
          <cell r="I173">
            <v>0</v>
          </cell>
          <cell r="J173">
            <v>28.287671232876711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 t="str">
            <v>EF0172</v>
          </cell>
          <cell r="B175" t="str">
            <v xml:space="preserve">Seedeg ISHAG ZAKARIA </v>
          </cell>
          <cell r="C175" t="str">
            <v>NUTSURVEY</v>
          </cell>
          <cell r="D175" t="str">
            <v xml:space="preserve"> Team Leader</v>
          </cell>
          <cell r="E175">
            <v>38500</v>
          </cell>
          <cell r="F175">
            <v>2958465</v>
          </cell>
          <cell r="G175">
            <v>51.095890410958901</v>
          </cell>
          <cell r="H175">
            <v>22</v>
          </cell>
          <cell r="I175">
            <v>0</v>
          </cell>
          <cell r="J175">
            <v>29.095890410958901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 t="str">
            <v>EF0176</v>
          </cell>
          <cell r="B179" t="str">
            <v xml:space="preserve">Raja AHMED IBRAHIM </v>
          </cell>
          <cell r="C179" t="str">
            <v>ADMIN</v>
          </cell>
          <cell r="D179" t="str">
            <v>Accountant</v>
          </cell>
          <cell r="E179">
            <v>38529</v>
          </cell>
          <cell r="F179">
            <v>39258</v>
          </cell>
          <cell r="G179">
            <v>49.178082191780817</v>
          </cell>
          <cell r="H179">
            <v>14</v>
          </cell>
          <cell r="I179">
            <v>0</v>
          </cell>
          <cell r="J179">
            <v>35.178082191780817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 t="str">
            <v>EF0178</v>
          </cell>
          <cell r="B181" t="str">
            <v xml:space="preserve">Faisal ZAKARIA HUSSEIN </v>
          </cell>
          <cell r="C181" t="str">
            <v>ADMIN</v>
          </cell>
          <cell r="D181" t="str">
            <v>Deputy Administrator</v>
          </cell>
          <cell r="E181">
            <v>38529</v>
          </cell>
          <cell r="F181">
            <v>2958465</v>
          </cell>
          <cell r="G181">
            <v>49.178082191780817</v>
          </cell>
          <cell r="H181">
            <v>25</v>
          </cell>
          <cell r="I181">
            <v>0</v>
          </cell>
          <cell r="J181">
            <v>24.178082191780817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 t="str">
            <v>EF0183</v>
          </cell>
          <cell r="B186" t="str">
            <v xml:space="preserve">Zainab YOUSSIF ABAKER </v>
          </cell>
          <cell r="C186" t="str">
            <v>NUT</v>
          </cell>
          <cell r="D186" t="str">
            <v xml:space="preserve">Phase Monitor </v>
          </cell>
          <cell r="E186">
            <v>38143</v>
          </cell>
          <cell r="F186">
            <v>2958465</v>
          </cell>
          <cell r="G186">
            <v>75.273972602739718</v>
          </cell>
          <cell r="H186">
            <v>50</v>
          </cell>
          <cell r="I186">
            <v>15</v>
          </cell>
          <cell r="J186">
            <v>10.273972602739718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15</v>
          </cell>
        </row>
        <row r="187">
          <cell r="A187" t="str">
            <v>EF0184</v>
          </cell>
          <cell r="B187" t="str">
            <v xml:space="preserve">Khaled OSMAN ELTAHIR </v>
          </cell>
          <cell r="C187" t="str">
            <v>LOG</v>
          </cell>
          <cell r="D187" t="str">
            <v>Chiefwatchman</v>
          </cell>
          <cell r="E187">
            <v>38590</v>
          </cell>
          <cell r="F187">
            <v>2958465</v>
          </cell>
          <cell r="G187">
            <v>45.06849315068493</v>
          </cell>
          <cell r="H187">
            <v>34</v>
          </cell>
          <cell r="I187">
            <v>0</v>
          </cell>
          <cell r="J187">
            <v>11.06849315068493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 t="str">
            <v>EF0186</v>
          </cell>
          <cell r="B189" t="str">
            <v xml:space="preserve">Haroun ABDALLA ADAM </v>
          </cell>
          <cell r="C189" t="str">
            <v>LOG</v>
          </cell>
          <cell r="D189" t="str">
            <v>Watchman</v>
          </cell>
          <cell r="E189">
            <v>38529</v>
          </cell>
          <cell r="F189">
            <v>2958465</v>
          </cell>
          <cell r="G189">
            <v>49.178082191780817</v>
          </cell>
          <cell r="H189">
            <v>0</v>
          </cell>
          <cell r="I189">
            <v>25</v>
          </cell>
          <cell r="J189">
            <v>24.178082191780817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25</v>
          </cell>
        </row>
        <row r="190">
          <cell r="A190" t="str">
            <v>EF0187</v>
          </cell>
          <cell r="B190" t="str">
            <v xml:space="preserve">Mokhtar MOHAMED MOKHTAR </v>
          </cell>
          <cell r="C190" t="str">
            <v>LOG</v>
          </cell>
          <cell r="D190" t="str">
            <v>Watchman</v>
          </cell>
          <cell r="E190">
            <v>38559</v>
          </cell>
          <cell r="F190">
            <v>2958465</v>
          </cell>
          <cell r="G190">
            <v>47.123287671232873</v>
          </cell>
          <cell r="H190">
            <v>0</v>
          </cell>
          <cell r="I190">
            <v>0</v>
          </cell>
          <cell r="J190">
            <v>47.123287671232873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 t="str">
            <v>EF0188</v>
          </cell>
          <cell r="B191" t="str">
            <v xml:space="preserve">Souleiman SALEH ALI </v>
          </cell>
          <cell r="C191" t="str">
            <v>LOG</v>
          </cell>
          <cell r="D191" t="str">
            <v>Watchman</v>
          </cell>
          <cell r="E191">
            <v>38529</v>
          </cell>
          <cell r="F191">
            <v>2958465</v>
          </cell>
          <cell r="G191">
            <v>49.178082191780817</v>
          </cell>
          <cell r="H191">
            <v>25</v>
          </cell>
          <cell r="I191">
            <v>0</v>
          </cell>
          <cell r="J191">
            <v>24.178082191780817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 t="str">
            <v>EF0189</v>
          </cell>
          <cell r="B192" t="str">
            <v xml:space="preserve">Hatim EL NAIM AHMED </v>
          </cell>
          <cell r="C192" t="str">
            <v>LOG</v>
          </cell>
          <cell r="D192" t="str">
            <v>Watchman</v>
          </cell>
          <cell r="E192">
            <v>38529</v>
          </cell>
          <cell r="F192">
            <v>2958465</v>
          </cell>
          <cell r="G192">
            <v>49.178082191780817</v>
          </cell>
          <cell r="H192">
            <v>29</v>
          </cell>
          <cell r="I192">
            <v>0</v>
          </cell>
          <cell r="J192">
            <v>20.178082191780817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 t="str">
            <v>EF0190</v>
          </cell>
          <cell r="B193" t="str">
            <v xml:space="preserve">Ibrahim ABUBAKER HAHMED </v>
          </cell>
          <cell r="C193" t="str">
            <v>LOG</v>
          </cell>
          <cell r="D193" t="str">
            <v>Watchman</v>
          </cell>
          <cell r="E193">
            <v>38529</v>
          </cell>
          <cell r="F193">
            <v>2958465</v>
          </cell>
          <cell r="G193">
            <v>49.178082191780817</v>
          </cell>
          <cell r="H193">
            <v>0</v>
          </cell>
          <cell r="I193">
            <v>25</v>
          </cell>
          <cell r="J193">
            <v>24.178082191780817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25</v>
          </cell>
        </row>
        <row r="194">
          <cell r="A194" t="str">
            <v>EF0191</v>
          </cell>
          <cell r="B194" t="str">
            <v xml:space="preserve">Abo obeida ABUBEKER HAMID IBRAHIM </v>
          </cell>
          <cell r="C194" t="str">
            <v>LOG</v>
          </cell>
          <cell r="D194" t="str">
            <v>Watchman</v>
          </cell>
          <cell r="E194">
            <v>38529</v>
          </cell>
          <cell r="F194">
            <v>2958465</v>
          </cell>
          <cell r="G194">
            <v>49.178082191780817</v>
          </cell>
          <cell r="H194">
            <v>0</v>
          </cell>
          <cell r="I194">
            <v>0</v>
          </cell>
          <cell r="J194">
            <v>49.178082191780817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 t="str">
            <v>EF0192</v>
          </cell>
          <cell r="B195" t="str">
            <v xml:space="preserve">Elhadi ABDALLA MOHAMED </v>
          </cell>
          <cell r="C195" t="str">
            <v>NUT</v>
          </cell>
          <cell r="D195" t="str">
            <v>home Visitor</v>
          </cell>
          <cell r="E195">
            <v>38534</v>
          </cell>
          <cell r="F195">
            <v>2958465</v>
          </cell>
          <cell r="G195">
            <v>48.835616438356162</v>
          </cell>
          <cell r="H195">
            <v>25</v>
          </cell>
          <cell r="I195">
            <v>0</v>
          </cell>
          <cell r="J195">
            <v>23.835616438356162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 t="str">
            <v>EF0194</v>
          </cell>
          <cell r="B197" t="str">
            <v xml:space="preserve">Abbas MOHAMED AHMED </v>
          </cell>
          <cell r="C197" t="str">
            <v>LOG</v>
          </cell>
          <cell r="D197" t="str">
            <v>Stock Manager</v>
          </cell>
          <cell r="E197">
            <v>38565</v>
          </cell>
          <cell r="F197">
            <v>2958465</v>
          </cell>
          <cell r="G197">
            <v>46.780821917808218</v>
          </cell>
          <cell r="H197">
            <v>25</v>
          </cell>
          <cell r="I197">
            <v>0</v>
          </cell>
          <cell r="J197">
            <v>21.780821917808218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EF0195</v>
          </cell>
          <cell r="B198" t="str">
            <v xml:space="preserve">Abdallah YAGOUB ADAM </v>
          </cell>
          <cell r="C198" t="str">
            <v>FS</v>
          </cell>
          <cell r="D198" t="str">
            <v>Food security Surveillance officer</v>
          </cell>
          <cell r="E198">
            <v>38565</v>
          </cell>
          <cell r="F198">
            <v>2958465</v>
          </cell>
          <cell r="G198">
            <v>46.780821917808218</v>
          </cell>
          <cell r="H198">
            <v>9</v>
          </cell>
          <cell r="I198">
            <v>0</v>
          </cell>
          <cell r="J198">
            <v>37.780821917808218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 t="str">
            <v>EF0205</v>
          </cell>
          <cell r="B208" t="str">
            <v xml:space="preserve">Motasim ARABI MOHAMEDO </v>
          </cell>
          <cell r="C208" t="str">
            <v>LOG</v>
          </cell>
          <cell r="D208" t="str">
            <v>Storekeeper Assistant</v>
          </cell>
          <cell r="E208">
            <v>38579</v>
          </cell>
          <cell r="F208">
            <v>2958465</v>
          </cell>
          <cell r="G208">
            <v>45.821917808219176</v>
          </cell>
          <cell r="H208">
            <v>18</v>
          </cell>
          <cell r="I208">
            <v>0</v>
          </cell>
          <cell r="J208">
            <v>27.821917808219176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 t="str">
            <v>EF0206</v>
          </cell>
          <cell r="B209" t="str">
            <v xml:space="preserve">Mohamed ADAM MOHAMED </v>
          </cell>
          <cell r="C209" t="str">
            <v>FA</v>
          </cell>
          <cell r="D209" t="str">
            <v>Food Aid Monitor</v>
          </cell>
          <cell r="E209">
            <v>38579</v>
          </cell>
          <cell r="F209">
            <v>2958465</v>
          </cell>
          <cell r="G209">
            <v>45.821917808219176</v>
          </cell>
          <cell r="H209">
            <v>19</v>
          </cell>
          <cell r="I209">
            <v>0</v>
          </cell>
          <cell r="J209">
            <v>26.821917808219176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A213" t="str">
            <v>EF0210</v>
          </cell>
          <cell r="B213" t="str">
            <v xml:space="preserve">Mohamed ELTAIB MOHAMED ADAM </v>
          </cell>
          <cell r="C213" t="str">
            <v>FA</v>
          </cell>
          <cell r="D213" t="str">
            <v>Food Aid team Leader</v>
          </cell>
          <cell r="E213">
            <v>38584</v>
          </cell>
          <cell r="F213">
            <v>2958465</v>
          </cell>
          <cell r="G213">
            <v>45.479452054794521</v>
          </cell>
          <cell r="H213">
            <v>13</v>
          </cell>
          <cell r="I213">
            <v>0</v>
          </cell>
          <cell r="J213">
            <v>32.479452054794521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 t="str">
            <v>EF0212</v>
          </cell>
          <cell r="B215" t="str">
            <v xml:space="preserve">Ibrahim ADAM ABAKER </v>
          </cell>
          <cell r="C215" t="str">
            <v>FS</v>
          </cell>
          <cell r="D215" t="str">
            <v>Agricultural Technician</v>
          </cell>
          <cell r="E215">
            <v>38584</v>
          </cell>
          <cell r="F215">
            <v>2958465</v>
          </cell>
          <cell r="G215">
            <v>45.479452054794521</v>
          </cell>
          <cell r="H215">
            <v>4</v>
          </cell>
          <cell r="I215">
            <v>5</v>
          </cell>
          <cell r="J215">
            <v>36.479452054794521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5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 t="str">
            <v>EF0214</v>
          </cell>
          <cell r="B217" t="str">
            <v xml:space="preserve">Abdelbasher OMER ALI </v>
          </cell>
          <cell r="C217" t="str">
            <v>NUT</v>
          </cell>
          <cell r="D217" t="str">
            <v>Watchman</v>
          </cell>
          <cell r="E217">
            <v>38164</v>
          </cell>
          <cell r="F217">
            <v>2958465</v>
          </cell>
          <cell r="G217">
            <v>73.835616438356155</v>
          </cell>
          <cell r="H217">
            <v>30</v>
          </cell>
          <cell r="I217">
            <v>0</v>
          </cell>
          <cell r="J217">
            <v>43.835616438356155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A218" t="str">
            <v>EF0215</v>
          </cell>
          <cell r="B218" t="str">
            <v xml:space="preserve">Fawzia KHALIL ISHAG </v>
          </cell>
          <cell r="C218" t="str">
            <v>NUT</v>
          </cell>
          <cell r="D218" t="str">
            <v>Home Visitor</v>
          </cell>
          <cell r="E218">
            <v>38113</v>
          </cell>
          <cell r="F218">
            <v>2958465</v>
          </cell>
          <cell r="G218">
            <v>77.260273972602732</v>
          </cell>
          <cell r="H218">
            <v>66</v>
          </cell>
          <cell r="I218">
            <v>0</v>
          </cell>
          <cell r="J218">
            <v>11.260273972602732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 t="str">
            <v>EF0216</v>
          </cell>
          <cell r="B219" t="str">
            <v xml:space="preserve">Sulieman NOGARA ABDALLA  </v>
          </cell>
          <cell r="C219" t="str">
            <v>LOG</v>
          </cell>
          <cell r="D219" t="str">
            <v>Storekeeper Assistant</v>
          </cell>
          <cell r="E219">
            <v>38613</v>
          </cell>
          <cell r="F219">
            <v>2958465</v>
          </cell>
          <cell r="G219">
            <v>43.561643835616437</v>
          </cell>
          <cell r="H219">
            <v>34</v>
          </cell>
          <cell r="I219">
            <v>10</v>
          </cell>
          <cell r="J219">
            <v>-0.4383561643835634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10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 t="str">
            <v>EF0226</v>
          </cell>
          <cell r="B227" t="str">
            <v xml:space="preserve">Ibrahim SULIEMAN  </v>
          </cell>
          <cell r="C227" t="str">
            <v>LOG</v>
          </cell>
          <cell r="D227" t="str">
            <v>Watchman</v>
          </cell>
          <cell r="E227">
            <v>38750</v>
          </cell>
          <cell r="F227">
            <v>39479</v>
          </cell>
          <cell r="G227">
            <v>34.383561643835613</v>
          </cell>
          <cell r="H227">
            <v>25</v>
          </cell>
          <cell r="I227">
            <v>0</v>
          </cell>
          <cell r="J227">
            <v>9.3835616438356126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 t="str">
            <v>EF0227</v>
          </cell>
          <cell r="B228" t="str">
            <v xml:space="preserve">Hassan ABDUHADI ALI  </v>
          </cell>
          <cell r="C228" t="str">
            <v>LOG</v>
          </cell>
          <cell r="D228" t="str">
            <v>Watchman</v>
          </cell>
          <cell r="E228">
            <v>38750</v>
          </cell>
          <cell r="F228">
            <v>39479</v>
          </cell>
          <cell r="G228">
            <v>34.383561643835613</v>
          </cell>
          <cell r="H228">
            <v>25</v>
          </cell>
          <cell r="I228">
            <v>0</v>
          </cell>
          <cell r="J228">
            <v>9.3835616438356126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 t="str">
            <v>EF0228</v>
          </cell>
          <cell r="B229" t="str">
            <v xml:space="preserve">Hassan ABDALLAH Arja </v>
          </cell>
          <cell r="C229" t="str">
            <v>LOG</v>
          </cell>
          <cell r="D229" t="str">
            <v>Watchman</v>
          </cell>
          <cell r="E229">
            <v>38750</v>
          </cell>
          <cell r="F229">
            <v>39479</v>
          </cell>
          <cell r="G229">
            <v>34.383561643835613</v>
          </cell>
          <cell r="H229">
            <v>0</v>
          </cell>
          <cell r="I229">
            <v>21</v>
          </cell>
          <cell r="J229">
            <v>13.383561643835613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21</v>
          </cell>
        </row>
        <row r="230">
          <cell r="A230" t="str">
            <v>EF0229</v>
          </cell>
          <cell r="B230" t="str">
            <v xml:space="preserve">Sameer Hamed SHOGAR </v>
          </cell>
          <cell r="C230" t="str">
            <v>LOG</v>
          </cell>
          <cell r="D230" t="str">
            <v>Watchman</v>
          </cell>
          <cell r="E230">
            <v>38750</v>
          </cell>
          <cell r="F230">
            <v>39479</v>
          </cell>
          <cell r="G230">
            <v>34.383561643835613</v>
          </cell>
          <cell r="H230">
            <v>20</v>
          </cell>
          <cell r="I230">
            <v>0</v>
          </cell>
          <cell r="J230">
            <v>14.383561643835613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EF0230</v>
          </cell>
          <cell r="B231" t="str">
            <v xml:space="preserve">Elnizeer SAAD ELNOUR  </v>
          </cell>
          <cell r="C231" t="str">
            <v>LOG</v>
          </cell>
          <cell r="D231" t="str">
            <v>Watchman</v>
          </cell>
          <cell r="E231">
            <v>38750</v>
          </cell>
          <cell r="F231">
            <v>39479</v>
          </cell>
          <cell r="G231">
            <v>34.383561643835613</v>
          </cell>
          <cell r="H231">
            <v>20</v>
          </cell>
          <cell r="I231">
            <v>0</v>
          </cell>
          <cell r="J231">
            <v>14.383561643835613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EF0231</v>
          </cell>
          <cell r="B232" t="str">
            <v xml:space="preserve">Ibrahim Yousif Mohamed </v>
          </cell>
          <cell r="C232" t="str">
            <v>LOG</v>
          </cell>
          <cell r="D232" t="str">
            <v>Watchman</v>
          </cell>
          <cell r="E232">
            <v>38750</v>
          </cell>
          <cell r="F232">
            <v>39479</v>
          </cell>
          <cell r="G232">
            <v>34.383561643835613</v>
          </cell>
          <cell r="H232">
            <v>0</v>
          </cell>
          <cell r="I232">
            <v>20</v>
          </cell>
          <cell r="J232">
            <v>14.383561643835613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20</v>
          </cell>
        </row>
        <row r="233">
          <cell r="A233" t="str">
            <v>EF0232</v>
          </cell>
          <cell r="B233" t="str">
            <v xml:space="preserve">Abdalla SALEH ABAKER  </v>
          </cell>
          <cell r="C233" t="str">
            <v>LOG</v>
          </cell>
          <cell r="D233" t="str">
            <v>Watchman</v>
          </cell>
          <cell r="E233">
            <v>38750</v>
          </cell>
          <cell r="F233">
            <v>39479</v>
          </cell>
          <cell r="G233">
            <v>34.383561643835613</v>
          </cell>
          <cell r="H233">
            <v>21</v>
          </cell>
          <cell r="I233">
            <v>0</v>
          </cell>
          <cell r="J233">
            <v>13.383561643835613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EF0234</v>
          </cell>
          <cell r="B235" t="str">
            <v xml:space="preserve">Yousif ABDULLMULA  AHMED  </v>
          </cell>
          <cell r="C235" t="str">
            <v>WS</v>
          </cell>
          <cell r="D235" t="str">
            <v>Watsan Assitant Manager</v>
          </cell>
          <cell r="E235">
            <v>38708</v>
          </cell>
          <cell r="F235">
            <v>2958465</v>
          </cell>
          <cell r="G235">
            <v>37.123287671232873</v>
          </cell>
          <cell r="H235">
            <v>18</v>
          </cell>
          <cell r="I235">
            <v>0</v>
          </cell>
          <cell r="J235">
            <v>19.123287671232873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EF0239</v>
          </cell>
          <cell r="B240" t="str">
            <v xml:space="preserve">Elys ADAM AHMED  </v>
          </cell>
          <cell r="C240" t="str">
            <v>LOG</v>
          </cell>
          <cell r="D240" t="str">
            <v>Watchman</v>
          </cell>
          <cell r="E240">
            <v>38718</v>
          </cell>
          <cell r="F240">
            <v>2958465</v>
          </cell>
          <cell r="G240">
            <v>36.506849315068493</v>
          </cell>
          <cell r="H240">
            <v>0</v>
          </cell>
          <cell r="I240">
            <v>0</v>
          </cell>
          <cell r="J240">
            <v>36.506849315068493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EF0240</v>
          </cell>
          <cell r="B241" t="str">
            <v xml:space="preserve">Mohamed ABAKER Ahmed </v>
          </cell>
          <cell r="C241" t="str">
            <v>LOG</v>
          </cell>
          <cell r="D241" t="str">
            <v>Watchman</v>
          </cell>
          <cell r="E241">
            <v>38718</v>
          </cell>
          <cell r="F241">
            <v>2958465</v>
          </cell>
          <cell r="G241">
            <v>36.506849315068493</v>
          </cell>
          <cell r="H241">
            <v>0</v>
          </cell>
          <cell r="I241">
            <v>0</v>
          </cell>
          <cell r="J241">
            <v>36.506849315068493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EF0241</v>
          </cell>
          <cell r="B242" t="str">
            <v xml:space="preserve">Eldouma EISSA Abdelmountaleb </v>
          </cell>
          <cell r="C242" t="str">
            <v>LOG</v>
          </cell>
          <cell r="D242" t="str">
            <v>Watchman</v>
          </cell>
          <cell r="E242">
            <v>38718</v>
          </cell>
          <cell r="F242">
            <v>2958465</v>
          </cell>
          <cell r="G242">
            <v>36.506849315068493</v>
          </cell>
          <cell r="H242">
            <v>23</v>
          </cell>
          <cell r="I242">
            <v>0</v>
          </cell>
          <cell r="J242">
            <v>13.506849315068493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EF0256</v>
          </cell>
          <cell r="B257" t="str">
            <v xml:space="preserve">Bahja ABDALLA BASHEIR  </v>
          </cell>
          <cell r="C257" t="str">
            <v>ADMIN</v>
          </cell>
          <cell r="D257" t="str">
            <v xml:space="preserve">Cleaner </v>
          </cell>
          <cell r="E257">
            <v>38899</v>
          </cell>
          <cell r="F257">
            <v>2958465</v>
          </cell>
          <cell r="G257">
            <v>24.17808219178082</v>
          </cell>
          <cell r="H257">
            <v>20</v>
          </cell>
          <cell r="I257">
            <v>0</v>
          </cell>
          <cell r="J257">
            <v>4.1780821917808204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EF0261</v>
          </cell>
          <cell r="B262" t="str">
            <v xml:space="preserve">Abdelkader YagouP </v>
          </cell>
          <cell r="C262" t="str">
            <v>FA</v>
          </cell>
          <cell r="D262" t="str">
            <v>Local Food Aid Monitor</v>
          </cell>
          <cell r="E262">
            <v>38777</v>
          </cell>
          <cell r="F262">
            <v>2958465</v>
          </cell>
          <cell r="G262">
            <v>32.397260273972599</v>
          </cell>
          <cell r="H262">
            <v>7</v>
          </cell>
          <cell r="I262">
            <v>0</v>
          </cell>
          <cell r="J262">
            <v>25.397260273972599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EF0263</v>
          </cell>
          <cell r="B264" t="str">
            <v xml:space="preserve">Faisal MOHAMED EISSA </v>
          </cell>
          <cell r="C264" t="str">
            <v>FS</v>
          </cell>
          <cell r="D264" t="str">
            <v>Food security survey</v>
          </cell>
          <cell r="E264">
            <v>38777</v>
          </cell>
          <cell r="F264">
            <v>39325</v>
          </cell>
          <cell r="G264">
            <v>32.397260273972599</v>
          </cell>
          <cell r="H264">
            <v>11</v>
          </cell>
          <cell r="I264">
            <v>0</v>
          </cell>
          <cell r="J264">
            <v>21.397260273972599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EF0267</v>
          </cell>
          <cell r="B268" t="str">
            <v xml:space="preserve">Modather Mohamed Abdalla </v>
          </cell>
          <cell r="C268" t="str">
            <v>LOG</v>
          </cell>
          <cell r="D268" t="str">
            <v>Mechanic Assistan</v>
          </cell>
          <cell r="E268">
            <v>38838</v>
          </cell>
          <cell r="F268">
            <v>39537</v>
          </cell>
          <cell r="G268">
            <v>28.287671232876711</v>
          </cell>
          <cell r="H268">
            <v>23</v>
          </cell>
          <cell r="I268">
            <v>0</v>
          </cell>
          <cell r="J268">
            <v>5.2876712328767113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EF0270</v>
          </cell>
          <cell r="B271" t="str">
            <v xml:space="preserve">Ahmed Suleiman Ahmed </v>
          </cell>
          <cell r="C271" t="str">
            <v>LOG</v>
          </cell>
          <cell r="D271" t="str">
            <v>Watchman</v>
          </cell>
          <cell r="E271">
            <v>38812</v>
          </cell>
          <cell r="F271">
            <v>2958465</v>
          </cell>
          <cell r="G271">
            <v>30.06849315068493</v>
          </cell>
          <cell r="H271">
            <v>16</v>
          </cell>
          <cell r="I271">
            <v>0</v>
          </cell>
          <cell r="J271">
            <v>14.06849315068493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EF0271</v>
          </cell>
          <cell r="B272" t="str">
            <v xml:space="preserve">Babiker Ibrahim Mohamed </v>
          </cell>
          <cell r="C272" t="str">
            <v>LOG</v>
          </cell>
          <cell r="D272" t="str">
            <v>Watchman</v>
          </cell>
          <cell r="E272">
            <v>38808</v>
          </cell>
          <cell r="F272">
            <v>2958465</v>
          </cell>
          <cell r="G272">
            <v>30.342465753424655</v>
          </cell>
          <cell r="H272">
            <v>0</v>
          </cell>
          <cell r="I272">
            <v>0</v>
          </cell>
          <cell r="J272">
            <v>30.342465753424655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EF0272</v>
          </cell>
          <cell r="B273" t="str">
            <v xml:space="preserve">Mohamed Ahmed Dawalbeit </v>
          </cell>
          <cell r="C273" t="str">
            <v>LOG</v>
          </cell>
          <cell r="D273" t="str">
            <v>Watchman</v>
          </cell>
          <cell r="E273">
            <v>38808</v>
          </cell>
          <cell r="F273">
            <v>2958465</v>
          </cell>
          <cell r="G273">
            <v>30.342465753424655</v>
          </cell>
          <cell r="H273">
            <v>0</v>
          </cell>
          <cell r="I273">
            <v>0</v>
          </cell>
          <cell r="J273">
            <v>30.342465753424655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EF0280</v>
          </cell>
          <cell r="B281" t="str">
            <v xml:space="preserve">Aisha Adam Ahmed Mohamed </v>
          </cell>
          <cell r="C281" t="str">
            <v>LOG</v>
          </cell>
          <cell r="D281" t="str">
            <v>Cook/Cleaner</v>
          </cell>
          <cell r="E281">
            <v>38899</v>
          </cell>
          <cell r="F281">
            <v>39447</v>
          </cell>
          <cell r="G281">
            <v>24.17808219178082</v>
          </cell>
          <cell r="H281">
            <v>6</v>
          </cell>
          <cell r="I281">
            <v>0</v>
          </cell>
          <cell r="J281">
            <v>18.17808219178082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EF0281</v>
          </cell>
          <cell r="B282" t="str">
            <v xml:space="preserve">Hamed Mohamed Hamed </v>
          </cell>
          <cell r="C282" t="str">
            <v>LOG</v>
          </cell>
          <cell r="D282" t="str">
            <v>LOG/Assistant -Daraslaam</v>
          </cell>
          <cell r="E282">
            <v>38961</v>
          </cell>
          <cell r="F282">
            <v>39447</v>
          </cell>
          <cell r="G282">
            <v>20.06849315068493</v>
          </cell>
          <cell r="H282">
            <v>0</v>
          </cell>
          <cell r="I282">
            <v>0</v>
          </cell>
          <cell r="J282">
            <v>20.06849315068493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EF0286</v>
          </cell>
          <cell r="B287" t="str">
            <v xml:space="preserve">Mahadia Adam Ibrahim </v>
          </cell>
          <cell r="C287" t="str">
            <v>NUT</v>
          </cell>
          <cell r="D287" t="str">
            <v>OTP Team Leader</v>
          </cell>
          <cell r="E287">
            <v>38961</v>
          </cell>
          <cell r="F287">
            <v>39263</v>
          </cell>
          <cell r="G287">
            <v>20.06849315068493</v>
          </cell>
          <cell r="H287">
            <v>7</v>
          </cell>
          <cell r="I287">
            <v>0</v>
          </cell>
          <cell r="J287">
            <v>13.06849315068493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EF0287</v>
          </cell>
          <cell r="B288" t="str">
            <v xml:space="preserve">Eltigani Fadul Mustafa </v>
          </cell>
          <cell r="C288" t="str">
            <v>ADMIN</v>
          </cell>
          <cell r="D288" t="str">
            <v>Accountant</v>
          </cell>
          <cell r="E288">
            <v>38961</v>
          </cell>
          <cell r="F288">
            <v>39325</v>
          </cell>
          <cell r="G288">
            <v>20.06849315068493</v>
          </cell>
          <cell r="H288">
            <v>4</v>
          </cell>
          <cell r="I288">
            <v>0</v>
          </cell>
          <cell r="J288">
            <v>16.06849315068493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EF0288</v>
          </cell>
          <cell r="B289" t="str">
            <v xml:space="preserve">Abdelhameed Eltigani Suliman </v>
          </cell>
          <cell r="C289" t="str">
            <v>NUT</v>
          </cell>
          <cell r="D289" t="str">
            <v xml:space="preserve">Medical Supervisor </v>
          </cell>
          <cell r="E289">
            <v>38961</v>
          </cell>
          <cell r="F289">
            <v>39325</v>
          </cell>
          <cell r="G289">
            <v>20.06849315068493</v>
          </cell>
          <cell r="H289">
            <v>0</v>
          </cell>
          <cell r="I289">
            <v>0</v>
          </cell>
          <cell r="J289">
            <v>20.06849315068493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EF0290</v>
          </cell>
          <cell r="B291" t="str">
            <v xml:space="preserve">Mariam Abaker Yahya </v>
          </cell>
          <cell r="C291" t="str">
            <v>NUT</v>
          </cell>
          <cell r="D291" t="str">
            <v>Cleaner</v>
          </cell>
          <cell r="E291">
            <v>38961</v>
          </cell>
          <cell r="F291">
            <v>39325</v>
          </cell>
          <cell r="G291">
            <v>20.06849315068493</v>
          </cell>
          <cell r="H291">
            <v>0</v>
          </cell>
          <cell r="I291">
            <v>8</v>
          </cell>
          <cell r="J291">
            <v>12.06849315068493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8</v>
          </cell>
        </row>
        <row r="292">
          <cell r="A292" t="str">
            <v>EF0291</v>
          </cell>
          <cell r="B292" t="str">
            <v xml:space="preserve">Anwar Elamin Ahmed </v>
          </cell>
          <cell r="C292" t="str">
            <v>LOG</v>
          </cell>
          <cell r="D292" t="str">
            <v xml:space="preserve">Radio operator </v>
          </cell>
          <cell r="E292">
            <v>38963</v>
          </cell>
          <cell r="F292">
            <v>39480</v>
          </cell>
          <cell r="G292">
            <v>19.931506849315067</v>
          </cell>
          <cell r="H292">
            <v>0</v>
          </cell>
          <cell r="I292">
            <v>0</v>
          </cell>
          <cell r="J292">
            <v>19.931506849315067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8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EF0293</v>
          </cell>
          <cell r="B294" t="str">
            <v xml:space="preserve">Adam Younis Ishag </v>
          </cell>
          <cell r="C294" t="str">
            <v>NUT</v>
          </cell>
          <cell r="D294" t="str">
            <v xml:space="preserve">Measurer </v>
          </cell>
          <cell r="E294">
            <v>38961</v>
          </cell>
          <cell r="F294">
            <v>39294</v>
          </cell>
          <cell r="G294">
            <v>20.06849315068493</v>
          </cell>
          <cell r="H294">
            <v>0</v>
          </cell>
          <cell r="I294">
            <v>0</v>
          </cell>
          <cell r="J294">
            <v>20.06849315068493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EF0295</v>
          </cell>
          <cell r="B296" t="str">
            <v xml:space="preserve">Abdalla Mohamed Gumma </v>
          </cell>
          <cell r="C296" t="str">
            <v>LOG</v>
          </cell>
          <cell r="D296" t="str">
            <v>Watchman</v>
          </cell>
          <cell r="E296">
            <v>38991</v>
          </cell>
          <cell r="F296">
            <v>2958465</v>
          </cell>
          <cell r="G296">
            <v>18.013698630136986</v>
          </cell>
          <cell r="H296">
            <v>0</v>
          </cell>
          <cell r="I296">
            <v>0</v>
          </cell>
          <cell r="J296">
            <v>18.013698630136986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 t="str">
            <v>EF0296</v>
          </cell>
          <cell r="B297" t="str">
            <v xml:space="preserve">Abubaker Adam Ahmed </v>
          </cell>
          <cell r="C297" t="str">
            <v>LOG</v>
          </cell>
          <cell r="D297" t="str">
            <v>Watchman</v>
          </cell>
          <cell r="E297">
            <v>38991</v>
          </cell>
          <cell r="F297">
            <v>2958465</v>
          </cell>
          <cell r="G297">
            <v>18.013698630136986</v>
          </cell>
          <cell r="H297">
            <v>4</v>
          </cell>
          <cell r="I297">
            <v>0</v>
          </cell>
          <cell r="J297">
            <v>14.013698630136986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 t="str">
            <v>EF0299</v>
          </cell>
          <cell r="B300" t="str">
            <v xml:space="preserve">Yassir Eissa Elsamani </v>
          </cell>
          <cell r="C300" t="str">
            <v>LOG</v>
          </cell>
          <cell r="D300" t="str">
            <v>Watchman</v>
          </cell>
          <cell r="E300">
            <v>38991</v>
          </cell>
          <cell r="F300">
            <v>2958465</v>
          </cell>
          <cell r="G300">
            <v>18.013698630136986</v>
          </cell>
          <cell r="H300">
            <v>0</v>
          </cell>
          <cell r="I300">
            <v>0</v>
          </cell>
          <cell r="J300">
            <v>18.013698630136986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 t="str">
            <v>EF0300</v>
          </cell>
          <cell r="B301" t="str">
            <v xml:space="preserve">Abdulgadir Yagoub Kheir Alla </v>
          </cell>
          <cell r="C301" t="str">
            <v>NUT</v>
          </cell>
          <cell r="D301" t="str">
            <v>Watchman</v>
          </cell>
          <cell r="E301">
            <v>38991</v>
          </cell>
          <cell r="F301">
            <v>2958465</v>
          </cell>
          <cell r="G301">
            <v>18.013698630136986</v>
          </cell>
          <cell r="H301">
            <v>0</v>
          </cell>
          <cell r="I301">
            <v>0</v>
          </cell>
          <cell r="J301">
            <v>18.013698630136986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 t="str">
            <v>EF0304</v>
          </cell>
          <cell r="B305" t="str">
            <v xml:space="preserve">Hassan Adam Ibrahim </v>
          </cell>
          <cell r="C305" t="str">
            <v>LOG</v>
          </cell>
          <cell r="D305" t="str">
            <v>Watchman</v>
          </cell>
          <cell r="E305">
            <v>38991</v>
          </cell>
          <cell r="F305">
            <v>2958465</v>
          </cell>
          <cell r="G305">
            <v>18.013698630136986</v>
          </cell>
          <cell r="H305">
            <v>0</v>
          </cell>
          <cell r="I305">
            <v>0</v>
          </cell>
          <cell r="J305">
            <v>18.013698630136986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 t="str">
            <v>EF0305</v>
          </cell>
          <cell r="B306" t="str">
            <v xml:space="preserve">Abdalla Mohamed Ahmed Elsafi </v>
          </cell>
          <cell r="C306" t="str">
            <v>LOG</v>
          </cell>
          <cell r="D306" t="str">
            <v>Watchman</v>
          </cell>
          <cell r="E306">
            <v>38991</v>
          </cell>
          <cell r="F306">
            <v>2958465</v>
          </cell>
          <cell r="G306">
            <v>18.013698630136986</v>
          </cell>
          <cell r="H306">
            <v>0</v>
          </cell>
          <cell r="I306">
            <v>0</v>
          </cell>
          <cell r="J306">
            <v>18.013698630136986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EF0307</v>
          </cell>
          <cell r="B308" t="str">
            <v xml:space="preserve">Ahmed Mohamed Abaker </v>
          </cell>
          <cell r="C308" t="str">
            <v>NUT</v>
          </cell>
          <cell r="D308" t="str">
            <v>Nurse</v>
          </cell>
          <cell r="E308">
            <v>38991</v>
          </cell>
          <cell r="F308">
            <v>39506</v>
          </cell>
          <cell r="G308">
            <v>18.013698630136986</v>
          </cell>
          <cell r="H308">
            <v>0</v>
          </cell>
          <cell r="I308">
            <v>0</v>
          </cell>
          <cell r="J308">
            <v>18.013698630136986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A309" t="str">
            <v>EF0308</v>
          </cell>
          <cell r="B309" t="str">
            <v xml:space="preserve">Ahmed Abdulkarim Hassan </v>
          </cell>
          <cell r="C309" t="str">
            <v>LOG</v>
          </cell>
          <cell r="D309" t="str">
            <v>Driver</v>
          </cell>
          <cell r="E309">
            <v>39022</v>
          </cell>
          <cell r="F309">
            <v>39568</v>
          </cell>
          <cell r="G309">
            <v>15.95890410958904</v>
          </cell>
          <cell r="H309">
            <v>0</v>
          </cell>
          <cell r="I309">
            <v>0</v>
          </cell>
          <cell r="J309">
            <v>15.95890410958904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 t="str">
            <v>EF0309</v>
          </cell>
          <cell r="B310" t="str">
            <v xml:space="preserve">Elnour Mussa Abdalla </v>
          </cell>
          <cell r="C310" t="str">
            <v>LOG</v>
          </cell>
          <cell r="D310" t="str">
            <v>Driver</v>
          </cell>
          <cell r="E310">
            <v>39022</v>
          </cell>
          <cell r="F310">
            <v>39568</v>
          </cell>
          <cell r="G310">
            <v>15.95890410958904</v>
          </cell>
          <cell r="H310">
            <v>12</v>
          </cell>
          <cell r="I310">
            <v>0</v>
          </cell>
          <cell r="J310">
            <v>3.9589041095890405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 t="str">
            <v>EF0310</v>
          </cell>
          <cell r="B311" t="str">
            <v xml:space="preserve">Mohamed Idris Adam </v>
          </cell>
          <cell r="C311" t="str">
            <v>NUT</v>
          </cell>
          <cell r="D311" t="str">
            <v>Registrar</v>
          </cell>
          <cell r="E311">
            <v>39022</v>
          </cell>
          <cell r="F311">
            <v>39568</v>
          </cell>
          <cell r="G311">
            <v>15.95890410958904</v>
          </cell>
          <cell r="H311">
            <v>0</v>
          </cell>
          <cell r="I311">
            <v>0</v>
          </cell>
          <cell r="J311">
            <v>15.95890410958904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</row>
        <row r="313">
          <cell r="A313" t="str">
            <v>EF0312</v>
          </cell>
          <cell r="B313" t="str">
            <v xml:space="preserve">Zakaria Mohamed Khamees </v>
          </cell>
          <cell r="C313" t="str">
            <v>LOG</v>
          </cell>
          <cell r="D313" t="str">
            <v>Driver</v>
          </cell>
          <cell r="E313">
            <v>39052</v>
          </cell>
          <cell r="F313">
            <v>39599</v>
          </cell>
          <cell r="G313">
            <v>13.904109589041095</v>
          </cell>
          <cell r="H313">
            <v>0</v>
          </cell>
          <cell r="I313">
            <v>0</v>
          </cell>
          <cell r="J313">
            <v>13.904109589041095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A314" t="str">
            <v>EF0313</v>
          </cell>
          <cell r="B314" t="str">
            <v xml:space="preserve">Adam Osman Mukhtar </v>
          </cell>
          <cell r="C314" t="str">
            <v>LOG</v>
          </cell>
          <cell r="D314" t="str">
            <v>Driver</v>
          </cell>
          <cell r="E314">
            <v>39052</v>
          </cell>
          <cell r="F314">
            <v>39599</v>
          </cell>
          <cell r="G314">
            <v>13.904109589041095</v>
          </cell>
          <cell r="H314">
            <v>0</v>
          </cell>
          <cell r="I314">
            <v>0</v>
          </cell>
          <cell r="J314">
            <v>13.904109589041095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EF0314</v>
          </cell>
          <cell r="B315" t="str">
            <v xml:space="preserve">Mohamed Adam Mohamed Abdalla </v>
          </cell>
          <cell r="C315" t="str">
            <v>LOG</v>
          </cell>
          <cell r="D315" t="str">
            <v>Driver</v>
          </cell>
          <cell r="E315">
            <v>39052</v>
          </cell>
          <cell r="F315">
            <v>39599</v>
          </cell>
          <cell r="G315">
            <v>13.904109589041095</v>
          </cell>
          <cell r="H315">
            <v>0</v>
          </cell>
          <cell r="I315">
            <v>0</v>
          </cell>
          <cell r="J315">
            <v>13.904109589041095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 t="str">
            <v>EF0321</v>
          </cell>
          <cell r="B322" t="str">
            <v xml:space="preserve">Haider  Hamid Sharif </v>
          </cell>
          <cell r="C322" t="str">
            <v>LOG</v>
          </cell>
          <cell r="D322" t="str">
            <v>Stock manager assistant</v>
          </cell>
          <cell r="E322">
            <v>39052</v>
          </cell>
          <cell r="F322">
            <v>2958465</v>
          </cell>
          <cell r="G322">
            <v>21.904109589041095</v>
          </cell>
          <cell r="H322">
            <v>12</v>
          </cell>
          <cell r="I322">
            <v>0</v>
          </cell>
          <cell r="J322">
            <v>9.9041095890410951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</row>
        <row r="323">
          <cell r="A323" t="str">
            <v>EF0322</v>
          </cell>
          <cell r="B323" t="str">
            <v xml:space="preserve">Khalid Hassan El Ahnef Ahmed </v>
          </cell>
          <cell r="C323" t="str">
            <v>LOG</v>
          </cell>
          <cell r="D323" t="str">
            <v>Driver</v>
          </cell>
          <cell r="E323">
            <v>39052</v>
          </cell>
          <cell r="F323">
            <v>39599</v>
          </cell>
          <cell r="G323">
            <v>13.904109589041095</v>
          </cell>
          <cell r="H323">
            <v>0</v>
          </cell>
          <cell r="I323">
            <v>0</v>
          </cell>
          <cell r="J323">
            <v>13.904109589041095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EF0323</v>
          </cell>
          <cell r="B324" t="str">
            <v xml:space="preserve">Hamid Gamer El Deen Abaker </v>
          </cell>
          <cell r="C324" t="str">
            <v>NUT</v>
          </cell>
          <cell r="D324" t="str">
            <v>Medical Assistant</v>
          </cell>
          <cell r="E324">
            <v>39083</v>
          </cell>
          <cell r="F324">
            <v>39263</v>
          </cell>
          <cell r="G324">
            <v>11.84931506849315</v>
          </cell>
          <cell r="H324">
            <v>0</v>
          </cell>
          <cell r="I324">
            <v>0</v>
          </cell>
          <cell r="J324">
            <v>11.84931506849315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 t="str">
            <v>EF0324</v>
          </cell>
          <cell r="B325" t="str">
            <v xml:space="preserve">Abdelrahim ABDALLAH ADAM </v>
          </cell>
          <cell r="C325" t="str">
            <v>FS</v>
          </cell>
          <cell r="D325" t="str">
            <v>Veterinary Officer</v>
          </cell>
          <cell r="E325">
            <v>39114</v>
          </cell>
          <cell r="F325">
            <v>39355</v>
          </cell>
          <cell r="G325">
            <v>9.7945205479452042</v>
          </cell>
          <cell r="H325">
            <v>0</v>
          </cell>
          <cell r="I325">
            <v>0</v>
          </cell>
          <cell r="J325">
            <v>9.7945205479452042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EF0325</v>
          </cell>
          <cell r="B326" t="str">
            <v xml:space="preserve">Yahya Abdalla Yagoub </v>
          </cell>
          <cell r="C326" t="str">
            <v>NUT</v>
          </cell>
          <cell r="D326" t="str">
            <v>watchman</v>
          </cell>
          <cell r="E326">
            <v>39173</v>
          </cell>
          <cell r="F326">
            <v>39355</v>
          </cell>
          <cell r="G326">
            <v>5.6849315068493151</v>
          </cell>
          <cell r="H326">
            <v>0</v>
          </cell>
          <cell r="I326">
            <v>0</v>
          </cell>
          <cell r="J326">
            <v>5.6849315068493151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EF0326</v>
          </cell>
          <cell r="B327" t="str">
            <v xml:space="preserve">Haviz Ahmed Elbalowla  </v>
          </cell>
          <cell r="C327" t="str">
            <v>NUT</v>
          </cell>
          <cell r="D327" t="str">
            <v>watchman</v>
          </cell>
          <cell r="E327">
            <v>39173</v>
          </cell>
          <cell r="F327">
            <v>39355</v>
          </cell>
          <cell r="G327">
            <v>5.6849315068493151</v>
          </cell>
          <cell r="H327">
            <v>0</v>
          </cell>
          <cell r="I327">
            <v>0</v>
          </cell>
          <cell r="J327">
            <v>5.6849315068493151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 t="str">
            <v>EF0327</v>
          </cell>
          <cell r="B328" t="str">
            <v xml:space="preserve">Ismael Ahmed Osman </v>
          </cell>
          <cell r="C328" t="str">
            <v>NUT</v>
          </cell>
          <cell r="D328" t="str">
            <v>watchman</v>
          </cell>
          <cell r="E328">
            <v>39173</v>
          </cell>
          <cell r="F328">
            <v>39355</v>
          </cell>
          <cell r="G328">
            <v>5.6849315068493151</v>
          </cell>
          <cell r="H328">
            <v>0</v>
          </cell>
          <cell r="I328">
            <v>0</v>
          </cell>
          <cell r="J328">
            <v>5.6849315068493151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 t="str">
            <v>EF0328</v>
          </cell>
          <cell r="B329" t="str">
            <v xml:space="preserve">Ahmed Ibrahim Ahmed </v>
          </cell>
          <cell r="C329" t="str">
            <v>NUT</v>
          </cell>
          <cell r="D329" t="str">
            <v>watchman</v>
          </cell>
          <cell r="E329">
            <v>39173</v>
          </cell>
          <cell r="F329">
            <v>39355</v>
          </cell>
          <cell r="G329">
            <v>5.6849315068493151</v>
          </cell>
          <cell r="H329">
            <v>0</v>
          </cell>
          <cell r="I329">
            <v>0</v>
          </cell>
          <cell r="J329">
            <v>5.6849315068493151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 t="str">
            <v>EF0329</v>
          </cell>
          <cell r="B330" t="str">
            <v xml:space="preserve">Ishag Gamar Eldeen Abdalla </v>
          </cell>
          <cell r="C330" t="str">
            <v>NUT</v>
          </cell>
          <cell r="D330" t="str">
            <v>watchman</v>
          </cell>
          <cell r="E330">
            <v>39173</v>
          </cell>
          <cell r="F330">
            <v>39355</v>
          </cell>
          <cell r="G330">
            <v>5.6849315068493151</v>
          </cell>
          <cell r="H330">
            <v>0</v>
          </cell>
          <cell r="I330">
            <v>0</v>
          </cell>
          <cell r="J330">
            <v>5.6849315068493151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 t="str">
            <v>EF0330</v>
          </cell>
          <cell r="B331" t="str">
            <v xml:space="preserve">Mubarak Abdulatif Al Sanosy </v>
          </cell>
          <cell r="C331" t="str">
            <v>WS</v>
          </cell>
          <cell r="D331" t="str">
            <v>Building Team Leader</v>
          </cell>
          <cell r="E331">
            <v>39203</v>
          </cell>
          <cell r="F331">
            <v>39568</v>
          </cell>
          <cell r="G331">
            <v>3.6301369863013697</v>
          </cell>
          <cell r="H331">
            <v>0</v>
          </cell>
          <cell r="I331">
            <v>0</v>
          </cell>
          <cell r="J331">
            <v>3.6301369863013697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</row>
        <row r="332">
          <cell r="A332" t="str">
            <v>EF0331</v>
          </cell>
          <cell r="B332" t="str">
            <v xml:space="preserve">Haroun Musa Ibrahim  </v>
          </cell>
          <cell r="C332" t="str">
            <v>NUT</v>
          </cell>
          <cell r="D332" t="str">
            <v>Home visitor</v>
          </cell>
          <cell r="E332">
            <v>39234</v>
          </cell>
          <cell r="F332">
            <v>39416</v>
          </cell>
          <cell r="G332">
            <v>1.5753424657534245</v>
          </cell>
          <cell r="H332">
            <v>0</v>
          </cell>
          <cell r="I332">
            <v>0</v>
          </cell>
          <cell r="J332">
            <v>1.5753424657534245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A401" t="str">
            <v>EF0332</v>
          </cell>
          <cell r="B401" t="str">
            <v>Gisma Abdelkareem Osman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 OF STOCK"/>
      <sheetName val="ENTRANCE"/>
      <sheetName val="AFFECTATION"/>
      <sheetName val="ADMIN AFFECTATION"/>
      <sheetName val="LOG AFFECTATION"/>
      <sheetName val="OUT_OF_STOCK"/>
      <sheetName val="ADMIN_AFFECTATION"/>
      <sheetName val="LOG_AFFECTATION"/>
      <sheetName val="BK3"/>
      <sheetName val="BK6"/>
      <sheetName val="P2"/>
      <sheetName val="F1"/>
      <sheetName val="BK4"/>
      <sheetName val="BK5"/>
      <sheetName val="BK2"/>
      <sheetName val="D2"/>
      <sheetName val="SB 639 Ext_à fin 1208"/>
      <sheetName val="OUT_OF_STOCK2"/>
      <sheetName val="ADMIN_AFFECTATION2"/>
      <sheetName val="LOG_AFFECTATION2"/>
      <sheetName val="SB_639_Ext_à_fin_12081"/>
      <sheetName val="OUT_OF_STOCK1"/>
      <sheetName val="ADMIN_AFFECTATION1"/>
      <sheetName val="LOG_AFFECTATION1"/>
      <sheetName val="SB_639_Ext_à_fin_1208"/>
      <sheetName val="OUT_OF_STOCK4"/>
      <sheetName val="ADMIN_AFFECTATION4"/>
      <sheetName val="LOG_AFFECTATION4"/>
      <sheetName val="SB_639_Ext_à_fin_12083"/>
      <sheetName val="OUT_OF_STOCK3"/>
      <sheetName val="ADMIN_AFFECTATION3"/>
      <sheetName val="LOG_AFFECTATION3"/>
      <sheetName val="SB_639_Ext_à_fin_12082"/>
      <sheetName val="OUT_OF_STOCK5"/>
      <sheetName val="ADMIN_AFFECTATION5"/>
      <sheetName val="LOG_AFFECTATION5"/>
      <sheetName val="SB_639_Ext_à_fin_12084"/>
      <sheetName val="OUT_OF_STOCK6"/>
      <sheetName val="ADMIN_AFFECTATION6"/>
      <sheetName val="LOG_AFFECTATION6"/>
      <sheetName val="SB_639_Ext_à_fin_12085"/>
      <sheetName val="OUT_OF_STOCK7"/>
      <sheetName val="ADMIN_AFFECTATION7"/>
      <sheetName val="LOG_AFFECTATION7"/>
      <sheetName val="SB_639_Ext_à_fin_12086"/>
    </sheetNames>
    <sheetDataSet>
      <sheetData sheetId="0"/>
      <sheetData sheetId="1"/>
      <sheetData sheetId="2">
        <row r="1">
          <cell r="A1" t="str">
            <v>N°</v>
          </cell>
          <cell r="B1" t="str">
            <v>TYPE</v>
          </cell>
          <cell r="C1" t="str">
            <v>RADIO</v>
          </cell>
          <cell r="D1" t="str">
            <v>PROG</v>
          </cell>
          <cell r="E1" t="str">
            <v>Driver</v>
          </cell>
          <cell r="F1" t="str">
            <v>Location</v>
          </cell>
          <cell r="G1" t="str">
            <v>Contract</v>
          </cell>
          <cell r="H1">
            <v>38718</v>
          </cell>
          <cell r="I1">
            <v>38749</v>
          </cell>
          <cell r="J1">
            <v>38777</v>
          </cell>
          <cell r="K1">
            <v>38808</v>
          </cell>
          <cell r="L1">
            <v>38838</v>
          </cell>
          <cell r="M1">
            <v>38869</v>
          </cell>
          <cell r="N1">
            <v>38899</v>
          </cell>
          <cell r="O1">
            <v>38930</v>
          </cell>
          <cell r="P1">
            <v>38961</v>
          </cell>
          <cell r="Q1">
            <v>38991</v>
          </cell>
          <cell r="R1">
            <v>39022</v>
          </cell>
          <cell r="S1">
            <v>39052</v>
          </cell>
        </row>
        <row r="2">
          <cell r="A2" t="str">
            <v>115/4</v>
          </cell>
          <cell r="B2" t="str">
            <v>Landcruiser</v>
          </cell>
          <cell r="C2" t="str">
            <v>CHARLIE 8</v>
          </cell>
          <cell r="D2" t="str">
            <v>LOG</v>
          </cell>
          <cell r="E2" t="str">
            <v>Abdelwahed</v>
          </cell>
          <cell r="F2" t="str">
            <v>Muhajeria</v>
          </cell>
          <cell r="G2" t="str">
            <v>Solidarités</v>
          </cell>
          <cell r="M2" t="str">
            <v>531C4</v>
          </cell>
          <cell r="N2" t="str">
            <v>531C4</v>
          </cell>
          <cell r="O2" t="str">
            <v>531C4</v>
          </cell>
          <cell r="P2" t="str">
            <v>531C4</v>
          </cell>
          <cell r="Q2" t="str">
            <v>531C4</v>
          </cell>
          <cell r="R2" t="str">
            <v>531C4</v>
          </cell>
          <cell r="S2" t="str">
            <v>531C4</v>
          </cell>
        </row>
        <row r="3">
          <cell r="A3" t="str">
            <v>115/6</v>
          </cell>
          <cell r="B3" t="str">
            <v>Landcruiser</v>
          </cell>
          <cell r="C3" t="str">
            <v>ROMEO 1</v>
          </cell>
          <cell r="D3" t="str">
            <v>DRIL</v>
          </cell>
          <cell r="E3" t="str">
            <v>Omar</v>
          </cell>
          <cell r="F3" t="str">
            <v>Muhajeria</v>
          </cell>
          <cell r="G3" t="str">
            <v>Solidarités</v>
          </cell>
          <cell r="M3" t="str">
            <v>531FC</v>
          </cell>
          <cell r="N3" t="str">
            <v>531FC</v>
          </cell>
          <cell r="O3" t="str">
            <v>531FC</v>
          </cell>
          <cell r="P3" t="str">
            <v>531FC</v>
          </cell>
          <cell r="Q3" t="str">
            <v>531FC</v>
          </cell>
          <cell r="R3" t="str">
            <v>531FC</v>
          </cell>
          <cell r="S3" t="str">
            <v>531FC</v>
          </cell>
        </row>
        <row r="4">
          <cell r="A4" t="str">
            <v>115/10</v>
          </cell>
          <cell r="B4" t="str">
            <v>Hilux</v>
          </cell>
          <cell r="C4" t="str">
            <v>ROMEO 2</v>
          </cell>
          <cell r="D4" t="str">
            <v>DIST</v>
          </cell>
          <cell r="E4" t="str">
            <v>El Tijani</v>
          </cell>
          <cell r="F4" t="str">
            <v>Muhajeria</v>
          </cell>
          <cell r="G4" t="str">
            <v>Solidarités</v>
          </cell>
          <cell r="M4" t="str">
            <v>531WC</v>
          </cell>
          <cell r="N4" t="str">
            <v>531WC</v>
          </cell>
          <cell r="O4" t="str">
            <v>531WC</v>
          </cell>
          <cell r="P4" t="str">
            <v>531WC</v>
          </cell>
          <cell r="Q4" t="str">
            <v>531WC</v>
          </cell>
          <cell r="R4" t="str">
            <v>531WC</v>
          </cell>
          <cell r="S4" t="str">
            <v>531WC</v>
          </cell>
        </row>
        <row r="5">
          <cell r="A5" t="str">
            <v>115/9</v>
          </cell>
          <cell r="B5" t="str">
            <v>Hilux</v>
          </cell>
          <cell r="C5" t="str">
            <v>CHARLIE 5</v>
          </cell>
          <cell r="D5" t="str">
            <v>FOS</v>
          </cell>
          <cell r="F5" t="str">
            <v>Muhajeria</v>
          </cell>
          <cell r="G5" t="str">
            <v>Solidarités</v>
          </cell>
          <cell r="M5" t="str">
            <v>531WC</v>
          </cell>
          <cell r="N5" t="str">
            <v>531WC</v>
          </cell>
          <cell r="O5" t="str">
            <v>531WC</v>
          </cell>
          <cell r="P5" t="str">
            <v>531WC</v>
          </cell>
          <cell r="Q5" t="str">
            <v>531WC</v>
          </cell>
          <cell r="R5" t="str">
            <v>531WC</v>
          </cell>
          <cell r="S5" t="str">
            <v>531WC</v>
          </cell>
        </row>
        <row r="6">
          <cell r="A6">
            <v>8945</v>
          </cell>
          <cell r="B6" t="str">
            <v>Truck</v>
          </cell>
          <cell r="C6" t="str">
            <v>ROMEO 6</v>
          </cell>
          <cell r="D6" t="str">
            <v>TRUCK</v>
          </cell>
          <cell r="E6" t="str">
            <v>Mohamed Adam Ismael</v>
          </cell>
          <cell r="F6" t="str">
            <v>Muhajeria</v>
          </cell>
          <cell r="G6" t="str">
            <v>Solidarités</v>
          </cell>
          <cell r="N6" t="str">
            <v>531WT</v>
          </cell>
          <cell r="O6" t="str">
            <v>531WT</v>
          </cell>
          <cell r="P6" t="str">
            <v>531WT</v>
          </cell>
          <cell r="Q6" t="str">
            <v>531WT</v>
          </cell>
          <cell r="R6" t="str">
            <v>531WT</v>
          </cell>
          <cell r="S6" t="str">
            <v>531WT</v>
          </cell>
        </row>
        <row r="7">
          <cell r="A7">
            <v>373</v>
          </cell>
          <cell r="B7" t="str">
            <v>Landcruiser</v>
          </cell>
          <cell r="F7" t="str">
            <v>Muhajeria</v>
          </cell>
          <cell r="G7" t="str">
            <v>NYA-VEH-167NYA-VEH-179NYA-VEH-199</v>
          </cell>
          <cell r="M7" t="str">
            <v>531WC</v>
          </cell>
          <cell r="N7" t="str">
            <v>531WC</v>
          </cell>
          <cell r="O7" t="str">
            <v>531WC</v>
          </cell>
          <cell r="P7" t="str">
            <v>531WC</v>
          </cell>
          <cell r="Q7" t="str">
            <v>531WC</v>
          </cell>
          <cell r="R7" t="str">
            <v>531WC</v>
          </cell>
          <cell r="S7" t="str">
            <v>531WC</v>
          </cell>
        </row>
        <row r="8">
          <cell r="A8">
            <v>732</v>
          </cell>
          <cell r="B8" t="str">
            <v>Pick-up</v>
          </cell>
          <cell r="C8" t="str">
            <v>ROMEO 3</v>
          </cell>
          <cell r="D8" t="str">
            <v>WAT</v>
          </cell>
          <cell r="E8" t="str">
            <v>Abdelrahman Taher Yagoub</v>
          </cell>
          <cell r="F8" t="str">
            <v>Muhajeria</v>
          </cell>
          <cell r="G8" t="str">
            <v>NYA-VEH-065NYA-VEH-141NYA-VEH-180</v>
          </cell>
          <cell r="M8" t="str">
            <v>505VB</v>
          </cell>
          <cell r="N8" t="str">
            <v>531WC</v>
          </cell>
          <cell r="O8" t="str">
            <v>531WC</v>
          </cell>
          <cell r="P8" t="str">
            <v>531WC</v>
          </cell>
        </row>
        <row r="9">
          <cell r="A9">
            <v>3361</v>
          </cell>
          <cell r="B9" t="str">
            <v>Landcruiser</v>
          </cell>
          <cell r="C9" t="str">
            <v>ROMEO 7</v>
          </cell>
          <cell r="D9" t="str">
            <v>CCO</v>
          </cell>
          <cell r="E9" t="str">
            <v>Haroun</v>
          </cell>
          <cell r="F9" t="str">
            <v>Muhajeria</v>
          </cell>
          <cell r="G9" t="str">
            <v>NYA-VEH-202</v>
          </cell>
          <cell r="M9" t="str">
            <v>531CC</v>
          </cell>
          <cell r="N9" t="str">
            <v>531CC</v>
          </cell>
          <cell r="O9" t="str">
            <v>531CC</v>
          </cell>
          <cell r="P9" t="str">
            <v>531CC</v>
          </cell>
          <cell r="Q9" t="str">
            <v>531CC</v>
          </cell>
          <cell r="R9" t="str">
            <v>531CC</v>
          </cell>
          <cell r="S9" t="str">
            <v>531CC</v>
          </cell>
        </row>
        <row r="10">
          <cell r="A10">
            <v>762</v>
          </cell>
          <cell r="B10" t="str">
            <v>Landrover</v>
          </cell>
          <cell r="C10" t="str">
            <v>ROMEO 4</v>
          </cell>
          <cell r="D10" t="str">
            <v>DRIL</v>
          </cell>
          <cell r="E10" t="str">
            <v>Adam Tag Eldin Abdellah Adam</v>
          </cell>
          <cell r="F10" t="str">
            <v>Muhajeria</v>
          </cell>
          <cell r="G10" t="str">
            <v>NYA-VEH-148NYA-VEH-186</v>
          </cell>
          <cell r="M10" t="str">
            <v>505VB</v>
          </cell>
          <cell r="N10" t="str">
            <v>531CC</v>
          </cell>
          <cell r="O10" t="str">
            <v>531CC</v>
          </cell>
          <cell r="P10" t="str">
            <v>531CC</v>
          </cell>
        </row>
        <row r="11">
          <cell r="A11">
            <v>2320</v>
          </cell>
          <cell r="B11" t="str">
            <v>Defender</v>
          </cell>
          <cell r="C11" t="str">
            <v>CHARLIE 3</v>
          </cell>
          <cell r="D11" t="str">
            <v>FOS</v>
          </cell>
          <cell r="E11" t="str">
            <v>Mahjoub Elkhali Ibrahim</v>
          </cell>
          <cell r="F11" t="str">
            <v>Muhajeria</v>
          </cell>
          <cell r="G11" t="str">
            <v>NYA-VEH-101NYA-VEH-188</v>
          </cell>
          <cell r="M11" t="str">
            <v>505VB</v>
          </cell>
          <cell r="N11" t="str">
            <v>531CC</v>
          </cell>
          <cell r="O11" t="str">
            <v>531CC</v>
          </cell>
          <cell r="P11" t="str">
            <v>531CC</v>
          </cell>
        </row>
        <row r="12">
          <cell r="A12">
            <v>1237</v>
          </cell>
          <cell r="B12" t="str">
            <v>Defender</v>
          </cell>
          <cell r="C12" t="str">
            <v>ROMEO 8</v>
          </cell>
          <cell r="D12" t="str">
            <v>WAT</v>
          </cell>
          <cell r="E12" t="str">
            <v>Mohamed Adam Ismael</v>
          </cell>
          <cell r="F12" t="str">
            <v>Muhajeria</v>
          </cell>
          <cell r="N12" t="str">
            <v>531WC</v>
          </cell>
          <cell r="O12" t="str">
            <v>531WC</v>
          </cell>
          <cell r="P12" t="str">
            <v>531WC</v>
          </cell>
        </row>
        <row r="13">
          <cell r="A13">
            <v>3366</v>
          </cell>
          <cell r="B13" t="str">
            <v>Landrover</v>
          </cell>
          <cell r="D13" t="str">
            <v>SHA</v>
          </cell>
          <cell r="F13" t="str">
            <v>Shaeria</v>
          </cell>
          <cell r="M13" t="str">
            <v>SHA</v>
          </cell>
          <cell r="N13" t="str">
            <v>SHA</v>
          </cell>
          <cell r="O13" t="str">
            <v>SHA</v>
          </cell>
          <cell r="P13" t="str">
            <v>SHA</v>
          </cell>
          <cell r="Q13" t="str">
            <v>SHA</v>
          </cell>
          <cell r="R13" t="str">
            <v>SHA</v>
          </cell>
          <cell r="S13" t="str">
            <v>SHA</v>
          </cell>
        </row>
        <row r="14">
          <cell r="A14" t="str">
            <v>115/2</v>
          </cell>
          <cell r="C14" t="str">
            <v>CHARLIE 2</v>
          </cell>
          <cell r="D14" t="str">
            <v>SHA</v>
          </cell>
          <cell r="F14" t="str">
            <v>Shaeria</v>
          </cell>
          <cell r="M14" t="str">
            <v>SHA</v>
          </cell>
          <cell r="N14" t="str">
            <v>SHA</v>
          </cell>
          <cell r="O14" t="str">
            <v>SHA</v>
          </cell>
          <cell r="P14" t="str">
            <v>SHA</v>
          </cell>
          <cell r="Q14" t="str">
            <v>SHA</v>
          </cell>
          <cell r="R14" t="str">
            <v>SHA</v>
          </cell>
          <cell r="S14" t="str">
            <v>SHA</v>
          </cell>
        </row>
        <row r="15">
          <cell r="B15" t="str">
            <v>Landcruiser</v>
          </cell>
          <cell r="C15" t="str">
            <v>ROMO 5</v>
          </cell>
          <cell r="D15" t="str">
            <v>SHA</v>
          </cell>
          <cell r="F15" t="str">
            <v>Shaeria</v>
          </cell>
          <cell r="M15" t="str">
            <v>SHA</v>
          </cell>
          <cell r="N15" t="str">
            <v>SHA</v>
          </cell>
          <cell r="O15" t="str">
            <v>SHA</v>
          </cell>
          <cell r="P15" t="str">
            <v>SHA</v>
          </cell>
          <cell r="Q15" t="str">
            <v>SHA</v>
          </cell>
          <cell r="R15" t="str">
            <v>SHA</v>
          </cell>
          <cell r="S15" t="str">
            <v>SHA</v>
          </cell>
        </row>
        <row r="16">
          <cell r="A16" t="str">
            <v>GEN B12</v>
          </cell>
          <cell r="C16" t="str">
            <v>GEN B12</v>
          </cell>
          <cell r="D16" t="str">
            <v>LOG</v>
          </cell>
          <cell r="F16" t="str">
            <v>Muhajeria</v>
          </cell>
          <cell r="M16" t="str">
            <v>531GU</v>
          </cell>
          <cell r="N16" t="str">
            <v>531GU</v>
          </cell>
          <cell r="O16" t="str">
            <v>531GU</v>
          </cell>
          <cell r="P16" t="str">
            <v>531GU</v>
          </cell>
          <cell r="Q16" t="str">
            <v>531GU</v>
          </cell>
          <cell r="R16" t="str">
            <v>531GU</v>
          </cell>
          <cell r="S16" t="str">
            <v>531GU</v>
          </cell>
        </row>
        <row r="17">
          <cell r="A17" t="str">
            <v>GEN B21</v>
          </cell>
          <cell r="C17" t="str">
            <v>GEN B21</v>
          </cell>
          <cell r="D17" t="str">
            <v>WATSAN</v>
          </cell>
          <cell r="F17" t="str">
            <v>Muhajeria</v>
          </cell>
          <cell r="M17" t="str">
            <v>531HY</v>
          </cell>
          <cell r="N17" t="str">
            <v>531HY</v>
          </cell>
          <cell r="O17" t="str">
            <v>531HY</v>
          </cell>
          <cell r="P17" t="str">
            <v>531HY</v>
          </cell>
          <cell r="Q17" t="str">
            <v>531HY</v>
          </cell>
          <cell r="R17" t="str">
            <v>531HY</v>
          </cell>
          <cell r="S17" t="str">
            <v>531HY</v>
          </cell>
        </row>
        <row r="18">
          <cell r="A18" t="str">
            <v>GEN LOG</v>
          </cell>
          <cell r="C18" t="str">
            <v>GEN LOG</v>
          </cell>
          <cell r="D18" t="str">
            <v>LOG</v>
          </cell>
          <cell r="F18" t="str">
            <v>Muhajeria</v>
          </cell>
          <cell r="M18" t="str">
            <v>531GU</v>
          </cell>
          <cell r="N18" t="str">
            <v>531GU</v>
          </cell>
          <cell r="O18" t="str">
            <v>531GU</v>
          </cell>
          <cell r="P18" t="str">
            <v>531GU</v>
          </cell>
          <cell r="Q18" t="str">
            <v>531GU</v>
          </cell>
          <cell r="R18" t="str">
            <v>531GU</v>
          </cell>
          <cell r="S18" t="str">
            <v>531GU</v>
          </cell>
        </row>
        <row r="19">
          <cell r="A19" t="str">
            <v>GEN NC</v>
          </cell>
          <cell r="C19" t="str">
            <v>GEN NC</v>
          </cell>
          <cell r="D19" t="str">
            <v>WATSAN</v>
          </cell>
          <cell r="F19" t="str">
            <v>Muhajeria</v>
          </cell>
          <cell r="M19" t="str">
            <v>531HY</v>
          </cell>
          <cell r="N19" t="str">
            <v>531HY</v>
          </cell>
          <cell r="O19" t="str">
            <v>531HY</v>
          </cell>
          <cell r="P19" t="str">
            <v>531HY</v>
          </cell>
          <cell r="Q19" t="str">
            <v>531HY</v>
          </cell>
          <cell r="R19" t="str">
            <v>531HY</v>
          </cell>
          <cell r="S19" t="str">
            <v>531HY</v>
          </cell>
        </row>
        <row r="20">
          <cell r="A20">
            <v>8343</v>
          </cell>
          <cell r="B20" t="str">
            <v>Nissan truck</v>
          </cell>
          <cell r="C20" t="str">
            <v>Cf. Benoît</v>
          </cell>
          <cell r="F20" t="str">
            <v>Muhajeria</v>
          </cell>
          <cell r="G20" t="str">
            <v>NYA-VEH-167NYA-VEH-176</v>
          </cell>
          <cell r="M20" t="str">
            <v>531FT</v>
          </cell>
          <cell r="N20" t="str">
            <v>531WT</v>
          </cell>
          <cell r="O20" t="str">
            <v>531WT</v>
          </cell>
          <cell r="P20" t="str">
            <v>531WT</v>
          </cell>
          <cell r="Q20" t="str">
            <v>531WT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ivi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ivi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s"/>
      <sheetName val="Expats"/>
      <sheetName val="Staff Nat."/>
      <sheetName val="Frais Fonct."/>
      <sheetName val="Inventaire"/>
      <sheetName val="Medical-Nut"/>
      <sheetName val="Log-Sanitation"/>
      <sheetName val="Format-Appui local"/>
      <sheetName val="Transp-Fret-Stock"/>
      <sheetName val="Consult-Appui terrain"/>
      <sheetName val="Divers"/>
      <sheetName val="Total Projet"/>
      <sheetName val="Explications"/>
      <sheetName val="Trésorerie"/>
      <sheetName val="BK3"/>
      <sheetName val="D1"/>
      <sheetName val="BK6"/>
      <sheetName val="F1"/>
      <sheetName val="BK4"/>
      <sheetName val="BK5"/>
      <sheetName val="BK2"/>
      <sheetName val="D2"/>
      <sheetName val="Expatriés"/>
      <sheetName val="Analyse des écarts"/>
      <sheetName val="TradBud"/>
      <sheetName val="Module1"/>
      <sheetName val="Français"/>
      <sheetName val="Anglais"/>
      <sheetName val="Espagnol"/>
      <sheetName val="Portugais"/>
      <sheetName val="Module2"/>
      <sheetName val="Module3"/>
      <sheetName val="Module BudInit"/>
      <sheetName val="Module Janvier"/>
      <sheetName val="Module Février"/>
      <sheetName val="Module Mars"/>
      <sheetName val="Module Avril"/>
      <sheetName val="Module Mai"/>
      <sheetName val="Module Juin"/>
      <sheetName val="Module Juillet"/>
      <sheetName val="Module Aout"/>
      <sheetName val="Module Septembre"/>
      <sheetName val="Module Octobre"/>
      <sheetName val="Module Novembre"/>
      <sheetName val="Module Décembre"/>
      <sheetName val="Module4"/>
      <sheetName val="Module5"/>
      <sheetName val="EC"/>
      <sheetName val="DB"/>
      <sheetName val="abbreviations list"/>
      <sheetName val="encodage saga (excel)"/>
      <sheetName val="Staff_Nat_"/>
      <sheetName val="Frais_fonct_"/>
      <sheetName val="Format-Appui_local"/>
      <sheetName val="Consult-Appui_terrain"/>
      <sheetName val="Total_Projet"/>
      <sheetName val="Analyse_des_écarts"/>
      <sheetName val="Module_BudInit"/>
      <sheetName val="Module_Janvier"/>
      <sheetName val="Module_Février"/>
      <sheetName val="Module_Mars"/>
      <sheetName val="Module_Avril"/>
      <sheetName val="Module_Mai"/>
      <sheetName val="Module_Juin"/>
      <sheetName val="Module_Juillet"/>
      <sheetName val="Module_Aout"/>
      <sheetName val="Module_Septembre"/>
      <sheetName val="Module_Octobre"/>
      <sheetName val="Module_Novembre"/>
      <sheetName val="Module_Décembre"/>
      <sheetName val="Staff_Nat_1"/>
      <sheetName val="Frais_fonct_1"/>
      <sheetName val="Format-Appui_local1"/>
      <sheetName val="Consult-Appui_terrain1"/>
      <sheetName val="Total_Projet1"/>
      <sheetName val="Analyse_des_écarts1"/>
      <sheetName val="Module_BudInit1"/>
      <sheetName val="Module_Janvier1"/>
      <sheetName val="Module_Février1"/>
      <sheetName val="Module_Mars1"/>
      <sheetName val="Module_Avril1"/>
      <sheetName val="Module_Mai1"/>
      <sheetName val="Module_Juin1"/>
      <sheetName val="Module_Juillet1"/>
      <sheetName val="Module_Aout1"/>
      <sheetName val="Module_Septembre1"/>
      <sheetName val="Module_Octobre1"/>
      <sheetName val="Module_Novembre1"/>
      <sheetName val="Module_Décembre1"/>
    </sheetNames>
    <sheetDataSet>
      <sheetData sheetId="0" refreshError="1">
        <row r="8">
          <cell r="F8" t="str">
            <v>MSF</v>
          </cell>
        </row>
        <row r="9">
          <cell r="F9">
            <v>2001</v>
          </cell>
        </row>
        <row r="12">
          <cell r="G12" t="str">
            <v>UN101</v>
          </cell>
        </row>
        <row r="17">
          <cell r="D17" t="str">
            <v>FRANC FRANCAIS</v>
          </cell>
        </row>
      </sheetData>
      <sheetData sheetId="1"/>
      <sheetData sheetId="2">
        <row r="3">
          <cell r="L3" t="str">
            <v>BUDGET INITIAL</v>
          </cell>
        </row>
      </sheetData>
      <sheetData sheetId="3">
        <row r="3">
          <cell r="L3" t="str">
            <v>BUDGET INITIAL</v>
          </cell>
        </row>
      </sheetData>
      <sheetData sheetId="4">
        <row r="3">
          <cell r="L3" t="str">
            <v>BUDGET INITIAL</v>
          </cell>
        </row>
      </sheetData>
      <sheetData sheetId="5"/>
      <sheetData sheetId="6"/>
      <sheetData sheetId="7"/>
      <sheetData sheetId="8"/>
      <sheetData sheetId="9"/>
      <sheetData sheetId="10">
        <row r="3">
          <cell r="L3" t="str">
            <v>BUDGET INITIAL</v>
          </cell>
        </row>
      </sheetData>
      <sheetData sheetId="11">
        <row r="3">
          <cell r="L3" t="str">
            <v>BUDGET INITIAL</v>
          </cell>
        </row>
      </sheetData>
      <sheetData sheetId="12"/>
      <sheetData sheetId="13">
        <row r="3">
          <cell r="L3" t="str">
            <v>BUDGET INITIAL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">
          <cell r="L3" t="str">
            <v>BUDGET INITIAL</v>
          </cell>
        </row>
      </sheetData>
      <sheetData sheetId="23">
        <row r="3">
          <cell r="L3" t="str">
            <v>BUDGET INITIAL</v>
          </cell>
        </row>
      </sheetData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voi"/>
      <sheetName val="menutreso"/>
      <sheetName val="treso"/>
      <sheetName val="dev1"/>
      <sheetName val="dev2"/>
      <sheetName val="dev3"/>
      <sheetName val="dev4"/>
      <sheetName val="dev5"/>
      <sheetName val="dev6"/>
      <sheetName val="avances"/>
      <sheetName val="ModuleMenus"/>
      <sheetName val="ModuleRecalcul"/>
      <sheetName val="Paramétrages"/>
      <sheetName val="Read me"/>
      <sheetName val="ECHO follow-up"/>
      <sheetName val="Lists"/>
      <sheetName val="Données"/>
      <sheetName val="Listas desplegables"/>
      <sheetName val="Read_me"/>
      <sheetName val="ECHO_follow-up"/>
      <sheetName val="Read_me1"/>
      <sheetName val="ECHO_follow-up1"/>
      <sheetName val="P1"/>
      <sheetName val="SUDBASE"/>
      <sheetName val="Read_me2"/>
      <sheetName val="ECHO_follow-up2"/>
      <sheetName val="Listas_desplegables"/>
      <sheetName val="Barêmes"/>
      <sheetName val="Sheet4"/>
      <sheetName val="BK3"/>
      <sheetName val="BK6"/>
      <sheetName val="F1"/>
      <sheetName val="BK4"/>
      <sheetName val="BK5"/>
      <sheetName val="BK2"/>
      <sheetName val="D2"/>
      <sheetName val="1 Parameters"/>
      <sheetName val="Read_me6"/>
      <sheetName val="ECHO_follow-up6"/>
      <sheetName val="Listas_desplegables4"/>
      <sheetName val="Read_me3"/>
      <sheetName val="ECHO_follow-up3"/>
      <sheetName val="Listas_desplegables1"/>
      <sheetName val="Read_me5"/>
      <sheetName val="ECHO_follow-up5"/>
      <sheetName val="Listas_desplegables3"/>
      <sheetName val="Read_me4"/>
      <sheetName val="ECHO_follow-up4"/>
      <sheetName val="Listas_desplegables2"/>
      <sheetName val="Read_me8"/>
      <sheetName val="ECHO_follow-up8"/>
      <sheetName val="Listas_desplegables6"/>
      <sheetName val="Read_me7"/>
      <sheetName val="ECHO_follow-up7"/>
      <sheetName val="Listas_desplegables5"/>
      <sheetName val="Read_me9"/>
      <sheetName val="ECHO_follow-up9"/>
      <sheetName val="Listas_desplegables7"/>
      <sheetName val="Read_me10"/>
      <sheetName val="ECHO_follow-up10"/>
      <sheetName val="Listas_desplegables8"/>
      <sheetName val="Read_me11"/>
      <sheetName val="ECHO_follow-up11"/>
      <sheetName val="Listas_desplegables9"/>
      <sheetName val="Read_me12"/>
      <sheetName val="ECHO_follow-up12"/>
      <sheetName val="Listas_desplegables10"/>
      <sheetName val="Read_me13"/>
      <sheetName val="ECHO_follow-up13"/>
      <sheetName val="Listas_desplegables11"/>
      <sheetName val="Imputs"/>
      <sheetName val="Sommaire"/>
      <sheetName val="Feuil2"/>
      <sheetName val="Read_me14"/>
      <sheetName val="ECHO_follow-up14"/>
      <sheetName val="Listas_desplegables12"/>
      <sheetName val="1_Parameters"/>
      <sheetName val="Read_me15"/>
      <sheetName val="ECHO_follow-up15"/>
      <sheetName val="Listas_desplegables13"/>
      <sheetName val="Base"/>
      <sheetName val="Null"/>
      <sheetName val="SHT"/>
      <sheetName val="BASE DE DATOS"/>
      <sheetName val="Voucher"/>
      <sheetName val="Cheque"/>
      <sheetName val="Cuenta"/>
      <sheetName val="Listado Proveedores y Personal"/>
      <sheetName val="Contractor-Site"/>
      <sheetName val="Government-Site"/>
      <sheetName val="Index"/>
      <sheetName val="Activity Budget"/>
      <sheetName val="Activity_Budget"/>
      <sheetName val="Drop-down Options"/>
      <sheetName val="Read_me16"/>
      <sheetName val="ECHO_follow-up16"/>
      <sheetName val="Listas_desplegables14"/>
      <sheetName val="1_Parameters1"/>
      <sheetName val="BASE_DE_DATOS"/>
      <sheetName val="Listado_Proveedores_y_Personal"/>
      <sheetName val="Read_me17"/>
      <sheetName val="ECHO_follow-up17"/>
      <sheetName val="Listas_desplegables15"/>
      <sheetName val="1_Parameters2"/>
      <sheetName val="BASE_DE_DATOS1"/>
      <sheetName val="Listado_Proveedores_y_Personal1"/>
      <sheetName val="Read_me18"/>
      <sheetName val="ECHO_follow-up18"/>
      <sheetName val="Listas_desplegables16"/>
      <sheetName val="1_Parameters3"/>
      <sheetName val="BASE_DE_DATOS2"/>
      <sheetName val="Listado_Proveedores_y_Personal2"/>
      <sheetName val="P3"/>
      <sheetName val="Drop-down_Options1"/>
      <sheetName val="Activity_Budget1"/>
      <sheetName val="Drop-down_Options"/>
      <sheetName val="Drop-down_Options3"/>
      <sheetName val="Activity_Budget3"/>
      <sheetName val="Drop-down_Options2"/>
      <sheetName val="Activity_Budget2"/>
      <sheetName val="1_Parameters4"/>
      <sheetName val="Drop-down_Options4"/>
      <sheetName val="Activity_Budget4"/>
      <sheetName val="1_Parameters5"/>
      <sheetName val="Drop-down_Options5"/>
      <sheetName val="Activity_Budget5"/>
      <sheetName val="1_Parameters7"/>
      <sheetName val="Drop-down_Options7"/>
      <sheetName val="Activity_Budget7"/>
      <sheetName val="1_Parameters6"/>
      <sheetName val="Drop-down_Options6"/>
      <sheetName val="Activity_Budget6"/>
      <sheetName val="1_Parameters8"/>
      <sheetName val="Drop-down_Options8"/>
      <sheetName val="Activity_Budget8"/>
      <sheetName val="1_Parameters14"/>
      <sheetName val="Drop-down_Options14"/>
      <sheetName val="Activity_Budget14"/>
      <sheetName val="1_Parameters11"/>
      <sheetName val="Drop-down_Options11"/>
      <sheetName val="Activity_Budget11"/>
      <sheetName val="1_Parameters10"/>
      <sheetName val="Drop-down_Options10"/>
      <sheetName val="Activity_Budget10"/>
      <sheetName val="1_Parameters9"/>
      <sheetName val="Drop-down_Options9"/>
      <sheetName val="Activity_Budget9"/>
      <sheetName val="1_Parameters12"/>
      <sheetName val="Drop-down_Options12"/>
      <sheetName val="Activity_Budget12"/>
      <sheetName val="1_Parameters13"/>
      <sheetName val="Drop-down_Options13"/>
      <sheetName val="Activity_Budget13"/>
      <sheetName val="1_Parameters15"/>
      <sheetName val="Drop-down_Options15"/>
      <sheetName val="Activity_Budget15"/>
      <sheetName val="1_Parameters16"/>
      <sheetName val="Drop-down_Options16"/>
      <sheetName val="Activity_Budget16"/>
      <sheetName val="Read_me19"/>
      <sheetName val="ECHO_follow-up19"/>
      <sheetName val="1_Parameters17"/>
      <sheetName val="Listas_desplegables17"/>
      <sheetName val="Drop-down_Options17"/>
      <sheetName val="Activity_Budget17"/>
      <sheetName val="Read_me21"/>
      <sheetName val="ECHO_follow-up21"/>
      <sheetName val="1_Parameters19"/>
      <sheetName val="Listas_desplegables19"/>
      <sheetName val="Drop-down_Options19"/>
      <sheetName val="Activity_Budget19"/>
      <sheetName val="Read_me20"/>
      <sheetName val="ECHO_follow-up20"/>
      <sheetName val="1_Parameters18"/>
      <sheetName val="Listas_desplegables18"/>
      <sheetName val="Drop-down_Options18"/>
      <sheetName val="Activity_Budget18"/>
      <sheetName val="Read_me22"/>
      <sheetName val="ECHO_follow-up22"/>
      <sheetName val="1_Parameters20"/>
      <sheetName val="Listas_desplegables20"/>
      <sheetName val="Drop-down_Options20"/>
      <sheetName val="Activity_Budget20"/>
      <sheetName val="Read_me23"/>
      <sheetName val="ECHO_follow-up23"/>
      <sheetName val="1_Parameters21"/>
      <sheetName val="Listas_desplegables21"/>
      <sheetName val="Drop-down_Options21"/>
      <sheetName val="Activity_Budget21"/>
      <sheetName val="Sep 10"/>
      <sheetName val="Read_me24"/>
      <sheetName val="ECHO_follow-up24"/>
      <sheetName val="Listas_desplegables22"/>
      <sheetName val="BASE_DE_DATOS3"/>
      <sheetName val="Listado_Proveedores_y_Personal3"/>
      <sheetName val="BASE_DE_DATOS4"/>
      <sheetName val="Listado_Proveedores_y_Personal4"/>
      <sheetName val="BASE_DE_DATOS5"/>
      <sheetName val="Listado_Proveedores_y_Personal5"/>
      <sheetName val="BASE_DE_DATOS6"/>
      <sheetName val="Listado_Proveedores_y_Personal6"/>
      <sheetName val="BASE_DE_DATOS7"/>
      <sheetName val="Listado_Proveedores_y_Personal7"/>
      <sheetName val="BASE_DE_DATOS8"/>
      <sheetName val="Listado_Proveedores_y_Personal8"/>
      <sheetName val="Read_me25"/>
      <sheetName val="ECHO_follow-up25"/>
      <sheetName val="Listas_desplegables23"/>
      <sheetName val="BASE_DE_DATOS9"/>
      <sheetName val="Listado_Proveedores_y_Personal9"/>
      <sheetName val="Read_me26"/>
      <sheetName val="ECHO_follow-up26"/>
      <sheetName val="Listas_desplegables24"/>
      <sheetName val="BASE_DE_DATOS10"/>
      <sheetName val="Listado_Proveedores_y_Persona10"/>
      <sheetName val="Sheet1"/>
      <sheetName val="Read_me30"/>
      <sheetName val="ECHO_follow-up30"/>
      <sheetName val="Listas_desplegables28"/>
      <sheetName val="BASE_DE_DATOS14"/>
      <sheetName val="Listado_Proveedores_y_Persona14"/>
      <sheetName val="Read_me27"/>
      <sheetName val="ECHO_follow-up27"/>
      <sheetName val="Listas_desplegables25"/>
      <sheetName val="BASE_DE_DATOS11"/>
      <sheetName val="Listado_Proveedores_y_Persona11"/>
      <sheetName val="Read_me28"/>
      <sheetName val="ECHO_follow-up28"/>
      <sheetName val="Listas_desplegables26"/>
      <sheetName val="BASE_DE_DATOS12"/>
      <sheetName val="Listado_Proveedores_y_Persona12"/>
      <sheetName val="Read_me29"/>
      <sheetName val="ECHO_follow-up29"/>
      <sheetName val="Listas_desplegables27"/>
      <sheetName val="BASE_DE_DATOS13"/>
      <sheetName val="Listado_Proveedores_y_Persona13"/>
      <sheetName val="Read_me31"/>
      <sheetName val="ECHO_follow-up31"/>
      <sheetName val="Listas_desplegables29"/>
      <sheetName val="BASE_DE_DATOS15"/>
      <sheetName val="Listado_Proveedores_y_Persona15"/>
      <sheetName val="Read_me32"/>
      <sheetName val="ECHO_follow-up32"/>
      <sheetName val="Listas_desplegables30"/>
      <sheetName val="BASE_DE_DATOS16"/>
      <sheetName val="Listado_Proveedores_y_Persona16"/>
      <sheetName val="Read_me33"/>
      <sheetName val="ECHO_follow-up33"/>
      <sheetName val="Listas_desplegables31"/>
      <sheetName val="BASE_DE_DATOS17"/>
      <sheetName val="Listado_Proveedores_y_Persona17"/>
      <sheetName val="Inflation"/>
      <sheetName val="Read_me39"/>
      <sheetName val="ECHO_follow-up39"/>
      <sheetName val="Listas_desplegables37"/>
      <sheetName val="1_Parameters24"/>
      <sheetName val="BASE_DE_DATOS23"/>
      <sheetName val="Listado_Proveedores_y_Persona23"/>
      <sheetName val="Read_me35"/>
      <sheetName val="ECHO_follow-up35"/>
      <sheetName val="Listas_desplegables33"/>
      <sheetName val="BASE_DE_DATOS19"/>
      <sheetName val="Listado_Proveedores_y_Persona19"/>
      <sheetName val="Read_me34"/>
      <sheetName val="ECHO_follow-up34"/>
      <sheetName val="Listas_desplegables32"/>
      <sheetName val="BASE_DE_DATOS18"/>
      <sheetName val="Listado_Proveedores_y_Persona18"/>
      <sheetName val="Read_me36"/>
      <sheetName val="ECHO_follow-up36"/>
      <sheetName val="Listas_desplegables34"/>
      <sheetName val="BASE_DE_DATOS20"/>
      <sheetName val="Listado_Proveedores_y_Persona20"/>
      <sheetName val="Read_me37"/>
      <sheetName val="ECHO_follow-up37"/>
      <sheetName val="Listas_desplegables35"/>
      <sheetName val="1_Parameters22"/>
      <sheetName val="BASE_DE_DATOS21"/>
      <sheetName val="Listado_Proveedores_y_Persona21"/>
      <sheetName val="Read_me38"/>
      <sheetName val="ECHO_follow-up38"/>
      <sheetName val="Listas_desplegables36"/>
      <sheetName val="1_Parameters23"/>
      <sheetName val="BASE_DE_DATOS22"/>
      <sheetName val="Listado_Proveedores_y_Persona22"/>
      <sheetName val="Read_me40"/>
      <sheetName val="ECHO_follow-up40"/>
      <sheetName val="Listas_desplegables38"/>
      <sheetName val="1_Parameters25"/>
      <sheetName val="BASE_DE_DATOS24"/>
      <sheetName val="Listado_Proveedores_y_Persona24"/>
      <sheetName val="Read_me41"/>
      <sheetName val="ECHO_follow-up41"/>
      <sheetName val="Listas_desplegables39"/>
      <sheetName val="1_Parameters26"/>
      <sheetName val="BASE_DE_DATOS25"/>
      <sheetName val="Listado_Proveedores_y_Persona25"/>
      <sheetName val="Read_me42"/>
      <sheetName val="ECHO_follow-up42"/>
      <sheetName val="Listas_desplegables40"/>
      <sheetName val="1_Parameters27"/>
      <sheetName val="BASE_DE_DATOS26"/>
      <sheetName val="Listado_Proveedores_y_Persona26"/>
    </sheetNames>
    <sheetDataSet>
      <sheetData sheetId="0" refreshError="1">
        <row r="52">
          <cell r="A52" t="str">
            <v>JANVIER</v>
          </cell>
        </row>
        <row r="56">
          <cell r="A56" t="str">
            <v>MENSUEL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>
        <row r="52">
          <cell r="A52">
            <v>49</v>
          </cell>
        </row>
      </sheetData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>
        <row r="52">
          <cell r="A52">
            <v>49</v>
          </cell>
        </row>
      </sheetData>
      <sheetData sheetId="99"/>
      <sheetData sheetId="100"/>
      <sheetData sheetId="101"/>
      <sheetData sheetId="102"/>
      <sheetData sheetId="103"/>
      <sheetData sheetId="104">
        <row r="52">
          <cell r="A52">
            <v>49</v>
          </cell>
        </row>
      </sheetData>
      <sheetData sheetId="105"/>
      <sheetData sheetId="106"/>
      <sheetData sheetId="107"/>
      <sheetData sheetId="108"/>
      <sheetData sheetId="109"/>
      <sheetData sheetId="110">
        <row r="52">
          <cell r="A52">
            <v>49</v>
          </cell>
        </row>
      </sheetData>
      <sheetData sheetId="11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/>
      <sheetData sheetId="191"/>
      <sheetData sheetId="192"/>
      <sheetData sheetId="193">
        <row r="52">
          <cell r="A52">
            <v>49</v>
          </cell>
        </row>
      </sheetData>
      <sheetData sheetId="194"/>
      <sheetData sheetId="195">
        <row r="52">
          <cell r="A52">
            <v>49</v>
          </cell>
        </row>
      </sheetData>
      <sheetData sheetId="196"/>
      <sheetData sheetId="197">
        <row r="52">
          <cell r="A52">
            <v>49</v>
          </cell>
        </row>
      </sheetData>
      <sheetData sheetId="198"/>
      <sheetData sheetId="199">
        <row r="52">
          <cell r="A52">
            <v>49</v>
          </cell>
        </row>
      </sheetData>
      <sheetData sheetId="200"/>
      <sheetData sheetId="201">
        <row r="52">
          <cell r="A52">
            <v>49</v>
          </cell>
        </row>
      </sheetData>
      <sheetData sheetId="202"/>
      <sheetData sheetId="203">
        <row r="52">
          <cell r="A52">
            <v>49</v>
          </cell>
        </row>
      </sheetData>
      <sheetData sheetId="204"/>
      <sheetData sheetId="205"/>
      <sheetData sheetId="206"/>
      <sheetData sheetId="207"/>
      <sheetData sheetId="208">
        <row r="52">
          <cell r="A52">
            <v>49</v>
          </cell>
        </row>
      </sheetData>
      <sheetData sheetId="209"/>
      <sheetData sheetId="210"/>
      <sheetData sheetId="211"/>
      <sheetData sheetId="212"/>
      <sheetData sheetId="213">
        <row r="52">
          <cell r="A52">
            <v>49</v>
          </cell>
        </row>
      </sheetData>
      <sheetData sheetId="214"/>
      <sheetData sheetId="215" refreshError="1"/>
      <sheetData sheetId="216"/>
      <sheetData sheetId="217"/>
      <sheetData sheetId="218"/>
      <sheetData sheetId="219">
        <row r="52">
          <cell r="A52">
            <v>49</v>
          </cell>
        </row>
      </sheetData>
      <sheetData sheetId="220"/>
      <sheetData sheetId="221"/>
      <sheetData sheetId="222"/>
      <sheetData sheetId="223"/>
      <sheetData sheetId="224">
        <row r="52">
          <cell r="A52">
            <v>49</v>
          </cell>
        </row>
      </sheetData>
      <sheetData sheetId="225"/>
      <sheetData sheetId="226"/>
      <sheetData sheetId="227"/>
      <sheetData sheetId="228"/>
      <sheetData sheetId="229">
        <row r="52">
          <cell r="A52">
            <v>49</v>
          </cell>
        </row>
      </sheetData>
      <sheetData sheetId="230"/>
      <sheetData sheetId="231"/>
      <sheetData sheetId="232"/>
      <sheetData sheetId="233"/>
      <sheetData sheetId="234">
        <row r="52">
          <cell r="A52">
            <v>49</v>
          </cell>
        </row>
      </sheetData>
      <sheetData sheetId="235"/>
      <sheetData sheetId="236"/>
      <sheetData sheetId="237"/>
      <sheetData sheetId="238"/>
      <sheetData sheetId="239">
        <row r="52">
          <cell r="A52">
            <v>49</v>
          </cell>
        </row>
      </sheetData>
      <sheetData sheetId="240"/>
      <sheetData sheetId="241"/>
      <sheetData sheetId="242"/>
      <sheetData sheetId="243"/>
      <sheetData sheetId="244">
        <row r="52">
          <cell r="A52">
            <v>49</v>
          </cell>
        </row>
      </sheetData>
      <sheetData sheetId="245"/>
      <sheetData sheetId="246"/>
      <sheetData sheetId="247"/>
      <sheetData sheetId="248"/>
      <sheetData sheetId="249">
        <row r="52">
          <cell r="A52">
            <v>49</v>
          </cell>
        </row>
      </sheetData>
      <sheetData sheetId="250"/>
      <sheetData sheetId="251" refreshError="1"/>
      <sheetData sheetId="252"/>
      <sheetData sheetId="253"/>
      <sheetData sheetId="254"/>
      <sheetData sheetId="255"/>
      <sheetData sheetId="256">
        <row r="52">
          <cell r="A52">
            <v>49</v>
          </cell>
        </row>
      </sheetData>
      <sheetData sheetId="257"/>
      <sheetData sheetId="258"/>
      <sheetData sheetId="259"/>
      <sheetData sheetId="260"/>
      <sheetData sheetId="261">
        <row r="52">
          <cell r="A52">
            <v>49</v>
          </cell>
        </row>
      </sheetData>
      <sheetData sheetId="262"/>
      <sheetData sheetId="263"/>
      <sheetData sheetId="264"/>
      <sheetData sheetId="265"/>
      <sheetData sheetId="266">
        <row r="52">
          <cell r="A52">
            <v>49</v>
          </cell>
        </row>
      </sheetData>
      <sheetData sheetId="267"/>
      <sheetData sheetId="268"/>
      <sheetData sheetId="269"/>
      <sheetData sheetId="270"/>
      <sheetData sheetId="271">
        <row r="52">
          <cell r="A52">
            <v>49</v>
          </cell>
        </row>
      </sheetData>
      <sheetData sheetId="272"/>
      <sheetData sheetId="273"/>
      <sheetData sheetId="274"/>
      <sheetData sheetId="275"/>
      <sheetData sheetId="276"/>
      <sheetData sheetId="277">
        <row r="52">
          <cell r="A52">
            <v>49</v>
          </cell>
        </row>
      </sheetData>
      <sheetData sheetId="278"/>
      <sheetData sheetId="279"/>
      <sheetData sheetId="280"/>
      <sheetData sheetId="281"/>
      <sheetData sheetId="282"/>
      <sheetData sheetId="283">
        <row r="52">
          <cell r="A52">
            <v>49</v>
          </cell>
        </row>
      </sheetData>
      <sheetData sheetId="284"/>
      <sheetData sheetId="285"/>
      <sheetData sheetId="286"/>
      <sheetData sheetId="287"/>
      <sheetData sheetId="288"/>
      <sheetData sheetId="289">
        <row r="52">
          <cell r="A52">
            <v>49</v>
          </cell>
        </row>
      </sheetData>
      <sheetData sheetId="290"/>
      <sheetData sheetId="291"/>
      <sheetData sheetId="292"/>
      <sheetData sheetId="293"/>
      <sheetData sheetId="294"/>
      <sheetData sheetId="295">
        <row r="52">
          <cell r="A52">
            <v>49</v>
          </cell>
        </row>
      </sheetData>
      <sheetData sheetId="296"/>
      <sheetData sheetId="297"/>
      <sheetData sheetId="298"/>
      <sheetData sheetId="299"/>
      <sheetData sheetId="300"/>
      <sheetData sheetId="301">
        <row r="52">
          <cell r="A52">
            <v>49</v>
          </cell>
        </row>
      </sheetData>
      <sheetData sheetId="30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écap matériaux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budget"/>
      <sheetName val="SHA global"/>
      <sheetName val="SHA support"/>
      <sheetName val="SHA HR"/>
      <sheetName val="SHA revu CL"/>
      <sheetName val="Detail SHA revu CL"/>
      <sheetName val="Structure NYA"/>
      <sheetName val="Local staff NYA"/>
      <sheetName val="HR Local Staff Khartoum"/>
      <sheetName val="General support costs KHA"/>
      <sheetName val="vhl kha"/>
      <sheetName val="Com KHA"/>
      <sheetName val="Feuil2"/>
      <sheetName val="Feuil3"/>
      <sheetName val="Global_budget"/>
      <sheetName val="SHA_global"/>
      <sheetName val="SHA_support"/>
      <sheetName val="SHA_HR"/>
      <sheetName val="SHA_revu_CL"/>
      <sheetName val="Detail_SHA_revu_CL"/>
      <sheetName val="Structure_NYA"/>
      <sheetName val="Local_staff_NYA"/>
      <sheetName val="HR_Local_Staff_Khartoum"/>
      <sheetName val="General_support_costs_KHA"/>
      <sheetName val="vhl_kha"/>
      <sheetName val="Com_KHA"/>
      <sheetName val="Global_budget1"/>
      <sheetName val="Paramètres"/>
      <sheetName val="Parameters"/>
      <sheetName val="Paramètres - Parameters"/>
      <sheetName val="set UP"/>
      <sheetName val="1 - paramètres"/>
      <sheetName val="Feuil1"/>
      <sheetName val="Global_budget2"/>
      <sheetName val="SHA_global1"/>
      <sheetName val="SHA_support1"/>
      <sheetName val="SHA_HR1"/>
      <sheetName val="SHA_revu_CL1"/>
      <sheetName val="Detail_SHA_revu_CL1"/>
      <sheetName val="Structure_NYA1"/>
      <sheetName val="Local_staff_NYA1"/>
      <sheetName val="HR_Local_Staff_Khartoum1"/>
      <sheetName val="General_support_costs_KHA1"/>
      <sheetName val="vhl_kha1"/>
      <sheetName val="Com_KHA1"/>
      <sheetName val="1_-_paramètres"/>
      <sheetName val="Paramètres_-_Parameters"/>
      <sheetName val="Global_budget4"/>
      <sheetName val="SHA_global3"/>
      <sheetName val="SHA_support3"/>
      <sheetName val="SHA_HR3"/>
      <sheetName val="SHA_revu_CL3"/>
      <sheetName val="Detail_SHA_revu_CL3"/>
      <sheetName val="Structure_NYA3"/>
      <sheetName val="Local_staff_NYA3"/>
      <sheetName val="HR_Local_Staff_Khartoum3"/>
      <sheetName val="General_support_costs_KHA3"/>
      <sheetName val="vhl_kha3"/>
      <sheetName val="Com_KHA3"/>
      <sheetName val="Paramètres_-_Parameters2"/>
      <sheetName val="1_-_paramètres2"/>
      <sheetName val="set_UP1"/>
      <sheetName val="Global_budget3"/>
      <sheetName val="SHA_global2"/>
      <sheetName val="SHA_support2"/>
      <sheetName val="SHA_HR2"/>
      <sheetName val="SHA_revu_CL2"/>
      <sheetName val="Detail_SHA_revu_CL2"/>
      <sheetName val="Structure_NYA2"/>
      <sheetName val="Local_staff_NYA2"/>
      <sheetName val="HR_Local_Staff_Khartoum2"/>
      <sheetName val="General_support_costs_KHA2"/>
      <sheetName val="vhl_kha2"/>
      <sheetName val="Com_KHA2"/>
      <sheetName val="Paramètres_-_Parameters1"/>
      <sheetName val="1_-_paramètres1"/>
      <sheetName val="set_UP"/>
      <sheetName val="Global_budget6"/>
      <sheetName val="SHA_global5"/>
      <sheetName val="SHA_support5"/>
      <sheetName val="SHA_HR5"/>
      <sheetName val="SHA_revu_CL5"/>
      <sheetName val="Detail_SHA_revu_CL5"/>
      <sheetName val="Structure_NYA5"/>
      <sheetName val="Local_staff_NYA5"/>
      <sheetName val="HR_Local_Staff_Khartoum5"/>
      <sheetName val="General_support_costs_KHA5"/>
      <sheetName val="vhl_kha5"/>
      <sheetName val="Com_KHA5"/>
      <sheetName val="Paramètres_-_Parameters4"/>
      <sheetName val="1_-_paramètres4"/>
      <sheetName val="Global_budget5"/>
      <sheetName val="SHA_global4"/>
      <sheetName val="SHA_support4"/>
      <sheetName val="SHA_HR4"/>
      <sheetName val="SHA_revu_CL4"/>
      <sheetName val="Detail_SHA_revu_CL4"/>
      <sheetName val="Structure_NYA4"/>
      <sheetName val="Local_staff_NYA4"/>
      <sheetName val="HR_Local_Staff_Khartoum4"/>
      <sheetName val="General_support_costs_KHA4"/>
      <sheetName val="vhl_kha4"/>
      <sheetName val="Com_KHA4"/>
      <sheetName val="Paramètres_-_Parameters3"/>
      <sheetName val="1_-_paramètres3"/>
      <sheetName val="Global_budget7"/>
      <sheetName val="SHA_global6"/>
      <sheetName val="SHA_support6"/>
      <sheetName val="SHA_HR6"/>
      <sheetName val="SHA_revu_CL6"/>
      <sheetName val="Detail_SHA_revu_CL6"/>
      <sheetName val="Structure_NYA6"/>
      <sheetName val="Local_staff_NYA6"/>
      <sheetName val="HR_Local_Staff_Khartoum6"/>
      <sheetName val="General_support_costs_KHA6"/>
      <sheetName val="vhl_kha6"/>
      <sheetName val="Com_KHA6"/>
      <sheetName val="Paramètres_-_Parameters5"/>
      <sheetName val="1_-_paramètres5"/>
      <sheetName val="Global_budget8"/>
      <sheetName val="SHA_global7"/>
      <sheetName val="SHA_support7"/>
      <sheetName val="SHA_HR7"/>
      <sheetName val="SHA_revu_CL7"/>
      <sheetName val="Detail_SHA_revu_CL7"/>
      <sheetName val="Structure_NYA7"/>
      <sheetName val="Local_staff_NYA7"/>
      <sheetName val="HR_Local_Staff_Khartoum7"/>
      <sheetName val="General_support_costs_KHA7"/>
      <sheetName val="vhl_kha7"/>
      <sheetName val="Com_KHA7"/>
      <sheetName val="Paramètres_-_Parameters6"/>
      <sheetName val="1_-_paramètres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tions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tions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6"/>
      <sheetName val="R7"/>
      <sheetName val="R5"/>
      <sheetName val="R8"/>
      <sheetName val="PRINT"/>
      <sheetName val="SHEET"/>
      <sheetName val="SHEET 2"/>
      <sheetName val="P1"/>
      <sheetName val="P2"/>
      <sheetName val="P3"/>
      <sheetName val="Contract"/>
      <sheetName val="BASES"/>
      <sheetName val="renvoi"/>
      <sheetName val="TO_DO"/>
      <sheetName val="SHEET_2"/>
      <sheetName val="Admin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5">
          <cell r="H15" t="str">
            <v>EL FASHER</v>
          </cell>
        </row>
        <row r="16">
          <cell r="H16" t="str">
            <v>NYALA</v>
          </cell>
        </row>
        <row r="17">
          <cell r="H17" t="str">
            <v>KHARTOUM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BUSD"/>
      <sheetName val="BBBKES"/>
      <sheetName val="CACUSD"/>
      <sheetName val="USD inv. final"/>
      <sheetName val="CCCKES"/>
      <sheetName val="KES inv. final"/>
      <sheetName val="S SUDAN USD"/>
      <sheetName val="S SUDAN KES"/>
      <sheetName val="Extra"/>
      <sheetName val="USD_inv__final"/>
      <sheetName val="KES_inv__final"/>
      <sheetName val="S_SUDAN_USD"/>
      <sheetName val="S_SUDAN_KES"/>
      <sheetName val="USD_inv__final1"/>
      <sheetName val="KES_inv__final1"/>
      <sheetName val="S_SUDAN_USD1"/>
      <sheetName val="S_SUDAN_KES1"/>
      <sheetName val="Synthese"/>
      <sheetName val="USD_inv__final2"/>
      <sheetName val="KES_inv__final2"/>
      <sheetName val="S_SUDAN_USD2"/>
      <sheetName val="S_SUDAN_KES2"/>
      <sheetName val="USD_inv__final3"/>
      <sheetName val="KES_inv__final3"/>
      <sheetName val="S_SUDAN_USD3"/>
      <sheetName val="S_SUDAN_KES3"/>
      <sheetName val="USD_inv__final4"/>
      <sheetName val="KES_inv__final4"/>
      <sheetName val="S_SUDAN_USD4"/>
      <sheetName val="S_SUDAN_KES4"/>
      <sheetName val="USD_inv__final5"/>
      <sheetName val="KES_inv__final5"/>
      <sheetName val="S_SUDAN_USD5"/>
      <sheetName val="S_SUDAN_KES5"/>
      <sheetName val="Calcul Salaires"/>
      <sheetName val="Master Data"/>
      <sheetName val="Master_Data2"/>
      <sheetName val="Master_Data1"/>
      <sheetName val="Master_Data"/>
      <sheetName val="USD_inv__final6"/>
      <sheetName val="KES_inv__final6"/>
      <sheetName val="S_SUDAN_USD6"/>
      <sheetName val="S_SUDAN_KES6"/>
      <sheetName val="Master_Data3"/>
      <sheetName val="USD_inv__final7"/>
      <sheetName val="KES_inv__final7"/>
      <sheetName val="S_SUDAN_USD7"/>
      <sheetName val="S_SUDAN_KES7"/>
      <sheetName val="Master_Data4"/>
      <sheetName val="USD_inv__final8"/>
      <sheetName val="KES_inv__final8"/>
      <sheetName val="S_SUDAN_USD8"/>
      <sheetName val="S_SUDAN_KES8"/>
      <sheetName val="Master_Data5"/>
      <sheetName val="USD_inv__final9"/>
      <sheetName val="KES_inv__final9"/>
      <sheetName val="S_SUDAN_USD9"/>
      <sheetName val="S_SUDAN_KES9"/>
      <sheetName val="Master_Data6"/>
      <sheetName val="USD_inv__final10"/>
      <sheetName val="KES_inv__final10"/>
      <sheetName val="S_SUDAN_USD10"/>
      <sheetName val="S_SUDAN_KES10"/>
      <sheetName val="USD_inv__final11"/>
      <sheetName val="KES_inv__final11"/>
      <sheetName val="S_SUDAN_USD11"/>
      <sheetName val="S_SUDAN_KES11"/>
      <sheetName val="USD_inv__final12"/>
      <sheetName val="KES_inv__final12"/>
      <sheetName val="S_SUDAN_USD12"/>
      <sheetName val="S_SUDAN_KES12"/>
      <sheetName val="USD_inv__final14"/>
      <sheetName val="KES_inv__final14"/>
      <sheetName val="S_SUDAN_USD14"/>
      <sheetName val="S_SUDAN_KES14"/>
      <sheetName val="USD_inv__final13"/>
      <sheetName val="KES_inv__final13"/>
      <sheetName val="S_SUDAN_USD13"/>
      <sheetName val="S_SUDAN_KES13"/>
      <sheetName val="USD_inv__final15"/>
      <sheetName val="KES_inv__final15"/>
      <sheetName val="S_SUDAN_USD15"/>
      <sheetName val="S_SUDAN_KES15"/>
      <sheetName val="USD_inv__final16"/>
      <sheetName val="KES_inv__final16"/>
      <sheetName val="S_SUDAN_USD16"/>
      <sheetName val="S_SUDAN_KES16"/>
      <sheetName val="USD_inv__final17"/>
      <sheetName val="KES_inv__final17"/>
      <sheetName val="S_SUDAN_USD17"/>
      <sheetName val="S_SUDAN_KES17"/>
      <sheetName val="USD_inv__final18"/>
      <sheetName val="KES_inv__final18"/>
      <sheetName val="S_SUDAN_USD18"/>
      <sheetName val="S_SUDAN_KES18"/>
      <sheetName val="USD_inv__final19"/>
      <sheetName val="KES_inv__final19"/>
      <sheetName val="S_SUDAN_USD19"/>
      <sheetName val="S_SUDAN_KES19"/>
      <sheetName val="USD_inv__final20"/>
      <sheetName val="KES_inv__final20"/>
      <sheetName val="S_SUDAN_USD20"/>
      <sheetName val="S_SUDAN_KES20"/>
      <sheetName val="USD_inv__final21"/>
      <sheetName val="KES_inv__final21"/>
      <sheetName val="S_SUDAN_USD21"/>
      <sheetName val="S_SUDAN_KES21"/>
      <sheetName val="USD_inv__final22"/>
      <sheetName val="KES_inv__final22"/>
      <sheetName val="S_SUDAN_USD22"/>
      <sheetName val="S_SUDAN_KES22"/>
      <sheetName val="USD_inv__final23"/>
      <sheetName val="KES_inv__final23"/>
      <sheetName val="S_SUDAN_USD23"/>
      <sheetName val="S_SUDAN_KES23"/>
      <sheetName val="USD_inv__final24"/>
      <sheetName val="KES_inv__final24"/>
      <sheetName val="S_SUDAN_USD24"/>
      <sheetName val="S_SUDAN_KES24"/>
      <sheetName val="sudbase"/>
      <sheetName val="USD_inv__final25"/>
      <sheetName val="KES_inv__final25"/>
      <sheetName val="S_SUDAN_USD25"/>
      <sheetName val="S_SUDAN_KES25"/>
      <sheetName val="Summary"/>
      <sheetName val="INDIRECTS"/>
      <sheetName val="Calcul_Salai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SS</v>
          </cell>
          <cell r="G3" t="str">
            <v>SS</v>
          </cell>
          <cell r="M3" t="str">
            <v>SS</v>
          </cell>
          <cell r="S3" t="str">
            <v>SS</v>
          </cell>
        </row>
        <row r="4">
          <cell r="A4" t="str">
            <v>BBBKES</v>
          </cell>
          <cell r="G4" t="str">
            <v>BABUSD</v>
          </cell>
          <cell r="M4" t="str">
            <v>BABUSD</v>
          </cell>
          <cell r="S4" t="str">
            <v>BBBKES</v>
          </cell>
        </row>
        <row r="5">
          <cell r="A5" t="str">
            <v>CACUSD</v>
          </cell>
          <cell r="G5" t="str">
            <v>CCCKES</v>
          </cell>
          <cell r="M5" t="str">
            <v>CCCKES</v>
          </cell>
          <cell r="S5" t="str">
            <v>CACUSD</v>
          </cell>
        </row>
        <row r="6">
          <cell r="M6" t="str">
            <v>CDCUSD</v>
          </cell>
          <cell r="S6" t="str">
            <v>CECKES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 refreshError="1"/>
      <sheetData sheetId="125" refreshError="1"/>
      <sheetData sheetId="12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BABUSD"/>
      <sheetName val="BBBKES"/>
      <sheetName val="CACUSD"/>
      <sheetName val="USD inv. final"/>
      <sheetName val="CCCKES"/>
      <sheetName val="KES inv. final"/>
      <sheetName val="S SUDAN USD"/>
      <sheetName val="S SUDAN KES"/>
      <sheetName val="USD_inv__final"/>
      <sheetName val="KES_inv__final"/>
      <sheetName val="S_SUDAN_USD"/>
      <sheetName val="S_SUDAN_KES"/>
      <sheetName val="USD_inv__final1"/>
      <sheetName val="KES_inv__final1"/>
      <sheetName val="S_SUDAN_USD1"/>
      <sheetName val="S_SUDAN_KES1"/>
      <sheetName val="Synthese"/>
      <sheetName val="USD_inv__final2"/>
      <sheetName val="KES_inv__final2"/>
      <sheetName val="S_SUDAN_USD2"/>
      <sheetName val="S_SUDAN_KES2"/>
      <sheetName val="USD_inv__final4"/>
      <sheetName val="KES_inv__final4"/>
      <sheetName val="S_SUDAN_USD4"/>
      <sheetName val="S_SUDAN_KES4"/>
      <sheetName val="USD_inv__final3"/>
      <sheetName val="KES_inv__final3"/>
      <sheetName val="S_SUDAN_USD3"/>
      <sheetName val="S_SUDAN_KES3"/>
      <sheetName val="USD_inv__final5"/>
      <sheetName val="KES_inv__final5"/>
      <sheetName val="S_SUDAN_USD5"/>
      <sheetName val="S_SUDAN_KES5"/>
      <sheetName val="Calcul Salaires"/>
      <sheetName val="Master Data"/>
      <sheetName val="Master_Data2"/>
      <sheetName val="Master_Data1"/>
      <sheetName val="Master_Data"/>
      <sheetName val="USD_inv__final6"/>
      <sheetName val="KES_inv__final6"/>
      <sheetName val="S_SUDAN_USD6"/>
      <sheetName val="S_SUDAN_KES6"/>
      <sheetName val="Master_Data3"/>
      <sheetName val="USD_inv__final7"/>
      <sheetName val="KES_inv__final7"/>
      <sheetName val="S_SUDAN_USD7"/>
      <sheetName val="S_SUDAN_KES7"/>
      <sheetName val="Master_Data4"/>
      <sheetName val="USD_inv__final8"/>
      <sheetName val="KES_inv__final8"/>
      <sheetName val="S_SUDAN_USD8"/>
      <sheetName val="S_SUDAN_KES8"/>
      <sheetName val="Master_Data5"/>
      <sheetName val="USD_inv__final9"/>
      <sheetName val="KES_inv__final9"/>
      <sheetName val="S_SUDAN_USD9"/>
      <sheetName val="S_SUDAN_KES9"/>
      <sheetName val="Master_Data6"/>
      <sheetName val="USD_inv__final10"/>
      <sheetName val="KES_inv__final10"/>
      <sheetName val="S_SUDAN_USD10"/>
      <sheetName val="S_SUDAN_KES10"/>
      <sheetName val="USD_inv__final11"/>
      <sheetName val="KES_inv__final11"/>
      <sheetName val="S_SUDAN_USD11"/>
      <sheetName val="S_SUDAN_KES11"/>
      <sheetName val="USD_inv__final12"/>
      <sheetName val="KES_inv__final12"/>
      <sheetName val="S_SUDAN_USD12"/>
      <sheetName val="S_SUDAN_KES12"/>
      <sheetName val="USD_inv__final14"/>
      <sheetName val="KES_inv__final14"/>
      <sheetName val="S_SUDAN_USD14"/>
      <sheetName val="S_SUDAN_KES14"/>
      <sheetName val="USD_inv__final13"/>
      <sheetName val="KES_inv__final13"/>
      <sheetName val="S_SUDAN_USD13"/>
      <sheetName val="S_SUDAN_KES13"/>
      <sheetName val="USD_inv__final15"/>
      <sheetName val="KES_inv__final15"/>
      <sheetName val="S_SUDAN_USD15"/>
      <sheetName val="S_SUDAN_KES15"/>
      <sheetName val="USD_inv__final16"/>
      <sheetName val="KES_inv__final16"/>
      <sheetName val="S_SUDAN_USD16"/>
      <sheetName val="S_SUDAN_KES16"/>
      <sheetName val="USD_inv__final17"/>
      <sheetName val="KES_inv__final17"/>
      <sheetName val="S_SUDAN_USD17"/>
      <sheetName val="S_SUDAN_KES17"/>
      <sheetName val="USD_inv__final18"/>
      <sheetName val="KES_inv__final18"/>
      <sheetName val="S_SUDAN_USD18"/>
      <sheetName val="S_SUDAN_KES18"/>
      <sheetName val="USD_inv__final19"/>
      <sheetName val="KES_inv__final19"/>
      <sheetName val="S_SUDAN_USD19"/>
      <sheetName val="S_SUDAN_KES19"/>
      <sheetName val="USD_inv__final20"/>
      <sheetName val="KES_inv__final20"/>
      <sheetName val="S_SUDAN_USD20"/>
      <sheetName val="S_SUDAN_KES20"/>
      <sheetName val="USD_inv__final21"/>
      <sheetName val="KES_inv__final21"/>
      <sheetName val="S_SUDAN_USD21"/>
      <sheetName val="S_SUDAN_KES21"/>
      <sheetName val="USD_inv__final22"/>
      <sheetName val="KES_inv__final22"/>
      <sheetName val="S_SUDAN_USD22"/>
      <sheetName val="S_SUDAN_KES22"/>
      <sheetName val="USD_inv__final23"/>
      <sheetName val="KES_inv__final23"/>
      <sheetName val="S_SUDAN_USD23"/>
      <sheetName val="S_SUDAN_KES23"/>
      <sheetName val="USD_inv__final24"/>
      <sheetName val="KES_inv__final24"/>
      <sheetName val="S_SUDAN_USD24"/>
      <sheetName val="S_SUDAN_KES24"/>
      <sheetName val="sudbase"/>
      <sheetName val="USD_inv__final25"/>
      <sheetName val="KES_inv__final25"/>
      <sheetName val="S_SUDAN_USD25"/>
      <sheetName val="S_SUDAN_KES25"/>
      <sheetName val="Summary"/>
      <sheetName val="INDIRECTS"/>
      <sheetName val="Calcul_Salaires"/>
    </sheetNames>
    <sheetDataSet>
      <sheetData sheetId="0" refreshError="1">
        <row r="3">
          <cell r="A3" t="str">
            <v>SS</v>
          </cell>
          <cell r="G3" t="str">
            <v>SS</v>
          </cell>
          <cell r="M3" t="str">
            <v>SS</v>
          </cell>
          <cell r="S3" t="str">
            <v>SS</v>
          </cell>
        </row>
        <row r="4">
          <cell r="A4" t="str">
            <v>BBBKES</v>
          </cell>
          <cell r="G4" t="str">
            <v>BABUSD</v>
          </cell>
          <cell r="M4" t="str">
            <v>BABUSD</v>
          </cell>
          <cell r="S4" t="str">
            <v>BBBKES</v>
          </cell>
        </row>
        <row r="5">
          <cell r="A5" t="str">
            <v>CACUSD</v>
          </cell>
          <cell r="G5" t="str">
            <v>CCCKES</v>
          </cell>
          <cell r="M5" t="str">
            <v>CCCKES</v>
          </cell>
          <cell r="S5" t="str">
            <v>CACUSD</v>
          </cell>
        </row>
        <row r="6">
          <cell r="M6" t="str">
            <v>CDCUSD</v>
          </cell>
          <cell r="S6" t="str">
            <v>CECKES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 refreshError="1"/>
      <sheetData sheetId="125" refreshError="1"/>
      <sheetData sheetId="12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ES"/>
      <sheetName val="HYPOTHESE"/>
      <sheetName val="SOMMAIRE"/>
      <sheetName val="DETAILS COUTS EXPATS"/>
      <sheetName val="PLAN FI EXPATS"/>
      <sheetName val="SYNTHESE BUD"/>
      <sheetName val="RECAP Z1"/>
      <sheetName val="P1"/>
    </sheetNames>
    <sheetDataSet>
      <sheetData sheetId="0" refreshError="1">
        <row r="4">
          <cell r="C4" t="str">
            <v>BASE 1</v>
          </cell>
          <cell r="H4" t="str">
            <v>1-PROJET</v>
          </cell>
          <cell r="J4" t="str">
            <v>AUD</v>
          </cell>
          <cell r="K4">
            <v>1.6381619999999999</v>
          </cell>
          <cell r="M4" t="str">
            <v>ECHO</v>
          </cell>
        </row>
        <row r="5">
          <cell r="C5" t="str">
            <v>BASE 2</v>
          </cell>
          <cell r="H5" t="str">
            <v>2-A PRESENTER</v>
          </cell>
          <cell r="J5" t="str">
            <v>CAD</v>
          </cell>
          <cell r="K5">
            <v>1.553043</v>
          </cell>
          <cell r="M5" t="str">
            <v>EUROPAID</v>
          </cell>
        </row>
        <row r="6">
          <cell r="C6" t="str">
            <v>BASE 3</v>
          </cell>
          <cell r="H6" t="str">
            <v>3-DEPOSE</v>
          </cell>
          <cell r="J6" t="str">
            <v>CHF</v>
          </cell>
          <cell r="K6">
            <v>1.6247100000000001</v>
          </cell>
          <cell r="M6" t="str">
            <v>UNICEF</v>
          </cell>
        </row>
        <row r="7">
          <cell r="C7" t="str">
            <v>BASE 4</v>
          </cell>
          <cell r="H7" t="str">
            <v>4-ACQUIS</v>
          </cell>
          <cell r="J7" t="str">
            <v>EUR</v>
          </cell>
          <cell r="K7">
            <v>1</v>
          </cell>
          <cell r="M7" t="str">
            <v>PAM</v>
          </cell>
        </row>
        <row r="8">
          <cell r="C8" t="str">
            <v>BASE 5</v>
          </cell>
          <cell r="H8" t="str">
            <v>5-SIGNE</v>
          </cell>
          <cell r="J8" t="str">
            <v>GBP</v>
          </cell>
          <cell r="K8">
            <v>0.79208599999999996</v>
          </cell>
          <cell r="M8" t="str">
            <v>OFDA</v>
          </cell>
        </row>
        <row r="9">
          <cell r="C9" t="str">
            <v>BASE 6</v>
          </cell>
          <cell r="H9" t="str">
            <v>6-TERMINE</v>
          </cell>
          <cell r="J9" t="str">
            <v>JPY</v>
          </cell>
          <cell r="K9">
            <v>162.31</v>
          </cell>
          <cell r="M9" t="str">
            <v>DFID</v>
          </cell>
        </row>
        <row r="10">
          <cell r="C10" t="str">
            <v>BASE 7</v>
          </cell>
          <cell r="J10" t="str">
            <v>ND</v>
          </cell>
          <cell r="K10">
            <v>1</v>
          </cell>
          <cell r="M10" t="str">
            <v>UNICEF</v>
          </cell>
        </row>
        <row r="11">
          <cell r="C11" t="str">
            <v>BASE 8</v>
          </cell>
          <cell r="J11" t="str">
            <v>USD</v>
          </cell>
          <cell r="K11">
            <v>1.5</v>
          </cell>
          <cell r="M11" t="str">
            <v>MAAIONG</v>
          </cell>
        </row>
        <row r="12">
          <cell r="C12" t="str">
            <v>BASE 9</v>
          </cell>
          <cell r="K12" t="str">
            <v>ADM REG</v>
          </cell>
          <cell r="M12" t="str">
            <v>AECI</v>
          </cell>
        </row>
        <row r="13">
          <cell r="C13" t="str">
            <v>BASE 10</v>
          </cell>
          <cell r="K13" t="str">
            <v>ADMIN BASE</v>
          </cell>
        </row>
        <row r="14">
          <cell r="K14" t="str">
            <v>PROG CO</v>
          </cell>
        </row>
        <row r="15">
          <cell r="K15" t="str">
            <v>PROJ CO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 Mission"/>
      <sheetName val="Paramètres Staff"/>
      <sheetName val="BD publipostage"/>
      <sheetName val="Trad"/>
      <sheetName val="Grille Salaire"/>
      <sheetName val="Impôts"/>
      <sheetName val="Primes"/>
      <sheetName val="Charges sociales"/>
      <sheetName val="Récapitulatif Budgétaire"/>
      <sheetName val="Présentation"/>
    </sheetNames>
    <sheetDataSet>
      <sheetData sheetId="0"/>
      <sheetData sheetId="1"/>
      <sheetData sheetId="2"/>
      <sheetData sheetId="3">
        <row r="39">
          <cell r="D39" t="str">
            <v>EUR</v>
          </cell>
        </row>
      </sheetData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 Budget Summary"/>
      <sheetName val="Sample Budget Detail"/>
      <sheetName val="for narative"/>
      <sheetName val="Budget Teknaf SOL"/>
      <sheetName val="Expatriate costs"/>
      <sheetName val="Programme costs"/>
      <sheetName val="Equipments"/>
      <sheetName val="Communication running costs"/>
      <sheetName val="Transport costs"/>
      <sheetName val="Field salary scale"/>
      <sheetName val="Dhaka salary scale"/>
      <sheetName val="Villages &amp; GPS"/>
      <sheetName val="PSF"/>
      <sheetName val="TW"/>
      <sheetName val="RW"/>
      <sheetName val="HH RWH"/>
      <sheetName val="Chulli system"/>
      <sheetName val="Family latrines"/>
      <sheetName val="Solid waste management"/>
      <sheetName val="Geophysical survey"/>
      <sheetName val="Sample_Budget_Summary"/>
      <sheetName val="Sample_Budget_Detail"/>
      <sheetName val="for_narative"/>
      <sheetName val="Budget_Teknaf_SOL"/>
      <sheetName val="Expatriate_costs"/>
      <sheetName val="Programme_costs"/>
      <sheetName val="Communication_running_costs"/>
      <sheetName val="Transport_costs"/>
      <sheetName val="Field_salary_scale"/>
      <sheetName val="Dhaka_salary_scale"/>
      <sheetName val="Villages_&amp;_GPS"/>
      <sheetName val="HH_RWH"/>
      <sheetName val="Chulli_system"/>
      <sheetName val="Family_latrines"/>
      <sheetName val="Solid_waste_management"/>
      <sheetName val="Geophysical_survey"/>
      <sheetName val="Sample_Budget_Summary1"/>
      <sheetName val="Sample_Budget_Detail1"/>
      <sheetName val="for_narative1"/>
      <sheetName val="Budget_Teknaf_SOL1"/>
      <sheetName val="Expatriate_costs1"/>
      <sheetName val="Programme_costs1"/>
      <sheetName val="Communication_running_costs1"/>
      <sheetName val="Transport_costs1"/>
      <sheetName val="Field_salary_scale1"/>
      <sheetName val="Dhaka_salary_scale1"/>
      <sheetName val="Villages_&amp;_GPS1"/>
      <sheetName val="HH_RWH1"/>
      <sheetName val="Chulli_system1"/>
      <sheetName val="Family_latrines1"/>
      <sheetName val="Solid_waste_management1"/>
      <sheetName val="Geophysical_survey1"/>
      <sheetName val="Barêmes"/>
    </sheetNames>
    <sheetDataSet>
      <sheetData sheetId="0" refreshError="1"/>
      <sheetData sheetId="1" refreshError="1"/>
      <sheetData sheetId="2" refreshError="1"/>
      <sheetData sheetId="3" refreshError="1">
        <row r="3">
          <cell r="AD3">
            <v>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>
        <row r="3">
          <cell r="AD3">
            <v>92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 Saga "/>
      <sheetName val="check li FI"/>
      <sheetName val="Annex B INTERNAL"/>
      <sheetName val="BPRM Template"/>
      <sheetName val="Budget proposal"/>
      <sheetName val="Annex B 2013"/>
      <sheetName val="Budget 2012"/>
      <sheetName val="TCD SAGA"/>
      <sheetName val="TCD CBX"/>
      <sheetName val="SAGA"/>
      <sheetName val="CBX"/>
      <sheetName val="SAL Scale"/>
      <sheetName val="TSP Cost"/>
      <sheetName val="Communication Costs"/>
      <sheetName val="Office Cost"/>
      <sheetName val="Equipments"/>
      <sheetName val="Expatriate costs"/>
      <sheetName val="STW"/>
      <sheetName val="RW"/>
      <sheetName val="PSF"/>
      <sheetName val="CWP"/>
      <sheetName val="TW Rehab"/>
      <sheetName val="RW Rehab"/>
      <sheetName val="SC Rehab"/>
      <sheetName val="Pond Rehab"/>
      <sheetName val="RWHS"/>
      <sheetName val="WP"/>
      <sheetName val="WMC Training"/>
      <sheetName val="WMC Tool Box"/>
      <sheetName val="Wat Trt Analysis"/>
      <sheetName val="Tools &amp; Equip for Cons"/>
      <sheetName val="SP"/>
      <sheetName val="HH Latrines"/>
      <sheetName val="Hygiene Kits"/>
      <sheetName val="Mat HP Promo"/>
      <sheetName val="Training Pump Mech"/>
      <sheetName val="renvoi"/>
    </sheetNames>
    <sheetDataSet>
      <sheetData sheetId="0"/>
      <sheetData sheetId="1"/>
      <sheetData sheetId="2"/>
      <sheetData sheetId="3"/>
      <sheetData sheetId="4" refreshError="1">
        <row r="1">
          <cell r="N1">
            <v>1.2869999999999999</v>
          </cell>
        </row>
        <row r="2">
          <cell r="N2">
            <v>78</v>
          </cell>
        </row>
      </sheetData>
      <sheetData sheetId="5"/>
      <sheetData sheetId="6">
        <row r="3">
          <cell r="AK3">
            <v>81</v>
          </cell>
        </row>
        <row r="4">
          <cell r="AK4">
            <v>1.2519499999999999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B 807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BUSD"/>
      <sheetName val="BBBKES"/>
      <sheetName val="CACUSD"/>
      <sheetName val="USD inv. final"/>
      <sheetName val="CCCKES"/>
      <sheetName val="KES inv. final"/>
      <sheetName val="S SUDAN USD"/>
      <sheetName val="S SUDAN KES"/>
      <sheetName val="Extra"/>
      <sheetName val="USD_inv__final"/>
      <sheetName val="KES_inv__final"/>
      <sheetName val="S_SUDAN_USD"/>
      <sheetName val="S_SUDAN_KES"/>
      <sheetName val="USD_inv__final1"/>
      <sheetName val="KES_inv__final1"/>
      <sheetName val="S_SUDAN_USD1"/>
      <sheetName val="S_SUDAN_KES1"/>
      <sheetName val="Paramètres"/>
      <sheetName val="USD_inv__final2"/>
      <sheetName val="KES_inv__final2"/>
      <sheetName val="S_SUDAN_USD2"/>
      <sheetName val="S_SUDAN_KES2"/>
      <sheetName val="USD_inv__final3"/>
      <sheetName val="KES_inv__final3"/>
      <sheetName val="S_SUDAN_USD3"/>
      <sheetName val="S_SUDAN_KES3"/>
      <sheetName val="USD_inv__final4"/>
      <sheetName val="KES_inv__final4"/>
      <sheetName val="S_SUDAN_USD4"/>
      <sheetName val="S_SUDAN_KES4"/>
      <sheetName val="Dropdown"/>
      <sheetName val="Parameters"/>
      <sheetName val="budget follow up"/>
      <sheetName val="USD_inv__final5"/>
      <sheetName val="KES_inv__final5"/>
      <sheetName val="S_SUDAN_USD5"/>
      <sheetName val="S_SUDAN_KES5"/>
      <sheetName val="budget_follow_up"/>
      <sheetName val="SAGA PARAMETERS 2035 TOP UP VI "/>
      <sheetName val="ECHO2035"/>
      <sheetName val="SOL Budget Proposal"/>
      <sheetName val="Sheet1"/>
      <sheetName val="USD_inv__final8"/>
      <sheetName val="KES_inv__final8"/>
      <sheetName val="S_SUDAN_USD8"/>
      <sheetName val="S_SUDAN_KES8"/>
      <sheetName val="budget_follow_up3"/>
      <sheetName val="USD_inv__final7"/>
      <sheetName val="KES_inv__final7"/>
      <sheetName val="S_SUDAN_USD7"/>
      <sheetName val="S_SUDAN_KES7"/>
      <sheetName val="budget_follow_up2"/>
      <sheetName val="USD_inv__final6"/>
      <sheetName val="KES_inv__final6"/>
      <sheetName val="S_SUDAN_USD6"/>
      <sheetName val="S_SUDAN_KES6"/>
      <sheetName val="budget_follow_up1"/>
      <sheetName val="USD_inv__final9"/>
      <sheetName val="KES_inv__final9"/>
      <sheetName val="S_SUDAN_USD9"/>
      <sheetName val="S_SUDAN_KES9"/>
      <sheetName val="budget_follow_up4"/>
      <sheetName val="Criteria"/>
      <sheetName val="1 - paramètres"/>
      <sheetName val="ETA par PO"/>
      <sheetName val="ETA_par_PO2"/>
      <sheetName val="ETA_par_PO1"/>
      <sheetName val="ETA_par_PO"/>
      <sheetName val="ETA_par_PO3"/>
      <sheetName val="ETA_par_PO4"/>
      <sheetName val="Budget OFDA ELD"/>
      <sheetName val="USD_inv__final10"/>
      <sheetName val="KES_inv__final10"/>
      <sheetName val="S_SUDAN_USD10"/>
      <sheetName val="S_SUDAN_KES10"/>
      <sheetName val="budget_follow_up5"/>
      <sheetName val="ETA_par_PO5"/>
      <sheetName val="SAGA_PARAMETERS_2035_TOP_UP_VI_"/>
      <sheetName val="SOL_Budget_Proposal"/>
      <sheetName val="Budget_OFDA_ELD"/>
      <sheetName val="USD_inv__final11"/>
      <sheetName val="KES_inv__final11"/>
      <sheetName val="S_SUDAN_USD11"/>
      <sheetName val="S_SUDAN_KES11"/>
      <sheetName val="budget_follow_up6"/>
      <sheetName val="ETA_par_PO6"/>
      <sheetName val="SAGA_PARAMETERS_2035_TOP_UP_VI1"/>
      <sheetName val="SOL_Budget_Proposal1"/>
      <sheetName val="Budget_OFDA_ELD1"/>
      <sheetName val="TAVOLE"/>
      <sheetName val="PLANIFICATION DE LA BASE"/>
      <sheetName val="USD_inv__final12"/>
      <sheetName val="KES_inv__final12"/>
      <sheetName val="S_SUDAN_USD12"/>
      <sheetName val="S_SUDAN_KES12"/>
      <sheetName val="USD_inv__final14"/>
      <sheetName val="KES_inv__final14"/>
      <sheetName val="S_SUDAN_USD14"/>
      <sheetName val="S_SUDAN_KES14"/>
      <sheetName val="USD_inv__final13"/>
      <sheetName val="KES_inv__final13"/>
      <sheetName val="S_SUDAN_USD13"/>
      <sheetName val="S_SUDAN_KES13"/>
      <sheetName val="USD_inv__final15"/>
      <sheetName val="KES_inv__final15"/>
      <sheetName val="S_SUDAN_USD15"/>
      <sheetName val="S_SUDAN_KES15"/>
      <sheetName val="PLANIFICATION_DE_LA_BASE"/>
      <sheetName val="1_-_paramètres"/>
      <sheetName val="USD_inv__final16"/>
      <sheetName val="KES_inv__final16"/>
      <sheetName val="S_SUDAN_USD16"/>
      <sheetName val="S_SUDAN_KES16"/>
      <sheetName val="PLANIFICATION_DE_LA_BASE1"/>
      <sheetName val="1_-_paramètres1"/>
      <sheetName val="USD_inv__final17"/>
      <sheetName val="KES_inv__final17"/>
      <sheetName val="S_SUDAN_USD17"/>
      <sheetName val="S_SUDAN_KES17"/>
      <sheetName val="budget_follow_up7"/>
      <sheetName val="PLANIFICATION_DE_LA_BASE2"/>
      <sheetName val="SAGA_PARAMETERS_2035_TOP_UP_VI2"/>
      <sheetName val="SOL_Budget_Proposal2"/>
      <sheetName val="1_-_paramètres2"/>
      <sheetName val="USD_inv__final18"/>
      <sheetName val="KES_inv__final18"/>
      <sheetName val="S_SUDAN_USD18"/>
      <sheetName val="S_SUDAN_KES18"/>
      <sheetName val="budget_follow_up8"/>
      <sheetName val="PLANIFICATION_DE_LA_BASE3"/>
      <sheetName val="SAGA_PARAMETERS_2035_TOP_UP_VI3"/>
      <sheetName val="SOL_Budget_Proposal3"/>
      <sheetName val="1_-_paramètres3"/>
      <sheetName val="USD_inv__final19"/>
      <sheetName val="KES_inv__final19"/>
      <sheetName val="S_SUDAN_USD19"/>
      <sheetName val="S_SUDAN_KES19"/>
      <sheetName val="budget_follow_up9"/>
      <sheetName val="PLANIFICATION_DE_LA_BASE4"/>
      <sheetName val="SAGA_PARAMETERS_2035_TOP_UP_VI4"/>
      <sheetName val="SOL_Budget_Proposal4"/>
      <sheetName val="1_-_paramètres4"/>
      <sheetName val="USD_inv__final20"/>
      <sheetName val="KES_inv__final20"/>
      <sheetName val="S_SUDAN_USD20"/>
      <sheetName val="S_SUDAN_KES20"/>
      <sheetName val="budget_follow_up10"/>
      <sheetName val="PLANIFICATION_DE_LA_BASE5"/>
      <sheetName val="SAGA_PARAMETERS_2035_TOP_UP_VI5"/>
      <sheetName val="SOL_Budget_Proposal5"/>
      <sheetName val="1_-_paramètres5"/>
      <sheetName val="USD_inv__final21"/>
      <sheetName val="KES_inv__final21"/>
      <sheetName val="S_SUDAN_USD21"/>
      <sheetName val="S_SUDAN_KES21"/>
      <sheetName val="budget_follow_up11"/>
      <sheetName val="PLANIFICATION_DE_LA_BASE6"/>
      <sheetName val="SAGA_PARAMETERS_2035_TOP_UP_VI6"/>
      <sheetName val="SOL_Budget_Proposal6"/>
      <sheetName val="1_-_paramètres6"/>
      <sheetName val="USD_inv__final22"/>
      <sheetName val="KES_inv__final22"/>
      <sheetName val="S_SUDAN_USD22"/>
      <sheetName val="S_SUDAN_KES22"/>
      <sheetName val="budget_follow_up12"/>
      <sheetName val="PLANIFICATION_DE_LA_BASE7"/>
      <sheetName val="SAGA_PARAMETERS_2035_TOP_UP_VI7"/>
      <sheetName val="SOL_Budget_Proposal7"/>
      <sheetName val="1_-_paramètres7"/>
      <sheetName val="USD_inv__final23"/>
      <sheetName val="KES_inv__final23"/>
      <sheetName val="S_SUDAN_USD23"/>
      <sheetName val="S_SUDAN_KES23"/>
      <sheetName val="budget_follow_up13"/>
      <sheetName val="PLANIFICATION_DE_LA_BASE8"/>
      <sheetName val="SAGA_PARAMETERS_2035_TOP_UP_VI8"/>
      <sheetName val="SOL_Budget_Proposal8"/>
      <sheetName val="1_-_paramètres8"/>
      <sheetName val="USD_inv__final24"/>
      <sheetName val="KES_inv__final24"/>
      <sheetName val="S_SUDAN_USD24"/>
      <sheetName val="S_SUDAN_KES24"/>
      <sheetName val="budget_follow_up14"/>
      <sheetName val="PLANIFICATION_DE_LA_BASE9"/>
      <sheetName val="SAGA_PARAMETERS_2035_TOP_UP_VI9"/>
      <sheetName val="SOL_Budget_Proposal9"/>
      <sheetName val="1_-_paramètres9"/>
      <sheetName val="Total Exp."/>
      <sheetName val="USD_inv__final25"/>
      <sheetName val="KES_inv__final25"/>
      <sheetName val="S_SUDAN_USD25"/>
      <sheetName val="S_SUDAN_KES25"/>
      <sheetName val="budget_follow_up15"/>
      <sheetName val="PLANIFICATION_DE_LA_BASE10"/>
      <sheetName val="SAGA_PARAMETERS_2035_TOP_UP_V10"/>
      <sheetName val="SOL_Budget_Proposal10"/>
      <sheetName val="1_-_paramètres10"/>
      <sheetName val="Total_Exp_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SS</v>
          </cell>
        </row>
      </sheetData>
      <sheetData sheetId="8" refreshError="1">
        <row r="3">
          <cell r="A3" t="str">
            <v>SS</v>
          </cell>
          <cell r="M3" t="str">
            <v>SS</v>
          </cell>
        </row>
        <row r="4">
          <cell r="A4" t="str">
            <v>BBBKES</v>
          </cell>
          <cell r="M4" t="str">
            <v>BABUSD</v>
          </cell>
        </row>
        <row r="5">
          <cell r="A5" t="str">
            <v>CACUSD</v>
          </cell>
          <cell r="M5" t="str">
            <v>CCCKES</v>
          </cell>
        </row>
        <row r="6">
          <cell r="A6" t="str">
            <v>CFCUSD</v>
          </cell>
          <cell r="M6" t="str">
            <v>CDCUSD</v>
          </cell>
        </row>
        <row r="7">
          <cell r="M7" t="str">
            <v>CFCUSD</v>
          </cell>
        </row>
      </sheetData>
      <sheetData sheetId="9">
        <row r="3">
          <cell r="A3" t="str">
            <v>SS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B 807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N HR"/>
      <sheetName val="DZ HR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N HR"/>
      <sheetName val="DZ HR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PARAMETERS"/>
      <sheetName val="OFFICES"/>
      <sheetName val="STOCKS"/>
      <sheetName val="SUMMARY BY BASE - FORECAST"/>
      <sheetName val="SUMMARY BY BASE - REAL -"/>
      <sheetName val="SUMMARY BY BUD LINES - FORECAST"/>
      <sheetName val="SUMMARY BY BUD LINES - REAL -"/>
      <sheetName val="Z1 SUMMARY"/>
      <sheetName val="CONTRACTS FOLLOW UP"/>
      <sheetName val="renvoi"/>
      <sheetName val="32BAV"/>
      <sheetName val="Analysis"/>
      <sheetName val="TABLE_OF_CONTENTS"/>
      <sheetName val="SUMMARY_BY_BASE_-_FORECAST"/>
      <sheetName val="SUMMARY_BY_BASE_-_REAL_-"/>
      <sheetName val="SUMMARY_BY_BUD_LINES_-_FORECAST"/>
      <sheetName val="SUMMARY_BY_BUD_LINES_-_REAL_-"/>
      <sheetName val="Z1_SUMMARY"/>
      <sheetName val="CONTRACTS_FOLLOW_UP"/>
      <sheetName val="Paramétrages"/>
      <sheetName val="Calcul Salaires"/>
      <sheetName val="Detail Pact"/>
      <sheetName val="Summary Pact"/>
      <sheetName val="MasterData"/>
      <sheetName val="Budget Teknaf SOL"/>
      <sheetName val="Extra"/>
      <sheetName val="BoQ-Unit costs"/>
      <sheetName val="sheet1"/>
      <sheetName val="P1"/>
      <sheetName val="COL &amp; Benefit"/>
      <sheetName val="IC-Tax Schedule"/>
      <sheetName val="Field Allowance"/>
      <sheetName val="Fix 1"/>
      <sheetName val="EOC-notice"/>
      <sheetName val="Medical coverage"/>
      <sheetName val="Employee Follow up"/>
      <sheetName val="Attendance"/>
      <sheetName val="Payroll Permanent "/>
      <sheetName val="TABLE_OF_CONTENTS1"/>
      <sheetName val="SUMMARY_BY_BASE_-_FORECAST1"/>
      <sheetName val="SUMMARY_BY_BASE_-_REAL_-1"/>
      <sheetName val="SUMMARY_BY_BUD_LINES_-_FORECAS1"/>
      <sheetName val="SUMMARY_BY_BUD_LINES_-_REAL_-1"/>
      <sheetName val="Z1_SUMMARY1"/>
      <sheetName val="CONTRACTS_FOLLOW_UP1"/>
      <sheetName val="Calcul_Salaires"/>
      <sheetName val="AdminNames"/>
      <sheetName val="PARAMETRES"/>
      <sheetName val="TABLE_OF_CONTENTS2"/>
      <sheetName val="SUMMARY_BY_BASE_-_FORECAST2"/>
      <sheetName val="SUMMARY_BY_BASE_-_REAL_-2"/>
      <sheetName val="SUMMARY_BY_BUD_LINES_-_FORECAS2"/>
      <sheetName val="SUMMARY_BY_BUD_LINES_-_REAL_-2"/>
      <sheetName val="Z1_SUMMARY2"/>
      <sheetName val="CONTRACTS_FOLLOW_UP2"/>
      <sheetName val="Calcul_Salaires1"/>
      <sheetName val="list"/>
      <sheetName val="Order Follow Up INFRA_Maban"/>
      <sheetName val="Budget_Teknaf_SOL"/>
      <sheetName val="Detail_Pact"/>
      <sheetName val="Summary_Pact"/>
      <sheetName val="Budget_Teknaf_SOL1"/>
      <sheetName val="Detail_Pact1"/>
      <sheetName val="Summary_Pact1"/>
      <sheetName val="BoQ-Unit_costs"/>
      <sheetName val="COL_&amp;_Benefit"/>
      <sheetName val="IC-Tax_Schedule"/>
      <sheetName val="Field_Allowance"/>
      <sheetName val="Fix_1"/>
      <sheetName val="Medical_coverage"/>
      <sheetName val="Employee_Follow_up"/>
      <sheetName val="Payroll_Permanent_"/>
      <sheetName val="TABLE_OF_CONTENTS4"/>
      <sheetName val="SUMMARY_BY_BASE_-_FORECAST4"/>
      <sheetName val="SUMMARY_BY_BASE_-_REAL_-4"/>
      <sheetName val="SUMMARY_BY_BUD_LINES_-_FORECAS4"/>
      <sheetName val="SUMMARY_BY_BUD_LINES_-_REAL_-4"/>
      <sheetName val="Z1_SUMMARY4"/>
      <sheetName val="CONTRACTS_FOLLOW_UP4"/>
      <sheetName val="Budget_Teknaf_SOL3"/>
      <sheetName val="Detail_Pact3"/>
      <sheetName val="Summary_Pact3"/>
      <sheetName val="Calcul_Salaires3"/>
      <sheetName val="BoQ-Unit_costs2"/>
      <sheetName val="COL_&amp;_Benefit2"/>
      <sheetName val="IC-Tax_Schedule2"/>
      <sheetName val="Field_Allowance2"/>
      <sheetName val="Fix_12"/>
      <sheetName val="Medical_coverage2"/>
      <sheetName val="Employee_Follow_up2"/>
      <sheetName val="Payroll_Permanent_2"/>
      <sheetName val="TABLE_OF_CONTENTS3"/>
      <sheetName val="SUMMARY_BY_BASE_-_FORECAST3"/>
      <sheetName val="SUMMARY_BY_BASE_-_REAL_-3"/>
      <sheetName val="SUMMARY_BY_BUD_LINES_-_FORECAS3"/>
      <sheetName val="SUMMARY_BY_BUD_LINES_-_REAL_-3"/>
      <sheetName val="Z1_SUMMARY3"/>
      <sheetName val="CONTRACTS_FOLLOW_UP3"/>
      <sheetName val="Budget_Teknaf_SOL2"/>
      <sheetName val="Detail_Pact2"/>
      <sheetName val="Summary_Pact2"/>
      <sheetName val="Calcul_Salaires2"/>
      <sheetName val="BoQ-Unit_costs1"/>
      <sheetName val="COL_&amp;_Benefit1"/>
      <sheetName val="IC-Tax_Schedule1"/>
      <sheetName val="Field_Allowance1"/>
      <sheetName val="Fix_11"/>
      <sheetName val="Medical_coverage1"/>
      <sheetName val="Employee_Follow_up1"/>
      <sheetName val="Payroll_Permanent_1"/>
      <sheetName val="TABLE_OF_CONTENTS5"/>
      <sheetName val="SUMMARY_BY_BASE_-_FORECAST5"/>
      <sheetName val="SUMMARY_BY_BASE_-_REAL_-5"/>
      <sheetName val="SUMMARY_BY_BUD_LINES_-_FORECAS5"/>
      <sheetName val="SUMMARY_BY_BUD_LINES_-_REAL_-5"/>
      <sheetName val="Z1_SUMMARY5"/>
      <sheetName val="CONTRACTS_FOLLOW_UP5"/>
      <sheetName val="Budget_Teknaf_SOL4"/>
      <sheetName val="Detail_Pact4"/>
      <sheetName val="Summary_Pact4"/>
      <sheetName val="Calcul_Salaires4"/>
      <sheetName val="BoQ-Unit_costs3"/>
      <sheetName val="COL_&amp;_Benefit3"/>
      <sheetName val="IC-Tax_Schedule3"/>
      <sheetName val="Field_Allowance3"/>
      <sheetName val="Fix_13"/>
      <sheetName val="Medical_coverage3"/>
      <sheetName val="Employee_Follow_up3"/>
      <sheetName val="Payroll_Permanent_3"/>
      <sheetName val="TABLE_OF_CONTENTS6"/>
      <sheetName val="SUMMARY_BY_BASE_-_FORECAST6"/>
      <sheetName val="SUMMARY_BY_BASE_-_REAL_-6"/>
      <sheetName val="SUMMARY_BY_BUD_LINES_-_FORECAS6"/>
      <sheetName val="SUMMARY_BY_BUD_LINES_-_REAL_-6"/>
      <sheetName val="Z1_SUMMARY6"/>
      <sheetName val="CONTRACTS_FOLLOW_UP6"/>
      <sheetName val="Budget_Teknaf_SOL5"/>
      <sheetName val="Detail_Pact5"/>
      <sheetName val="Summary_Pact5"/>
      <sheetName val="Calcul_Salaires5"/>
      <sheetName val="BoQ-Unit_costs4"/>
      <sheetName val="COL_&amp;_Benefit4"/>
      <sheetName val="IC-Tax_Schedule4"/>
      <sheetName val="Field_Allowance4"/>
      <sheetName val="Fix_14"/>
      <sheetName val="Medical_coverage4"/>
      <sheetName val="Employee_Follow_up4"/>
      <sheetName val="Payroll_Permanent_4"/>
      <sheetName val="TABLE_OF_CONTENTS7"/>
      <sheetName val="SUMMARY_BY_BASE_-_FORECAST7"/>
      <sheetName val="SUMMARY_BY_BASE_-_REAL_-7"/>
      <sheetName val="SUMMARY_BY_BUD_LINES_-_FORECAS7"/>
      <sheetName val="SUMMARY_BY_BUD_LINES_-_REAL_-7"/>
      <sheetName val="Z1_SUMMARY7"/>
      <sheetName val="CONTRACTS_FOLLOW_UP7"/>
      <sheetName val="Budget_Teknaf_SOL6"/>
      <sheetName val="Detail_Pact6"/>
      <sheetName val="Summary_Pact6"/>
      <sheetName val="Calcul_Salaires6"/>
      <sheetName val="BoQ-Unit_costs5"/>
      <sheetName val="COL_&amp;_Benefit5"/>
      <sheetName val="IC-Tax_Schedule5"/>
      <sheetName val="Field_Allowance5"/>
      <sheetName val="Fix_15"/>
      <sheetName val="Medical_coverage5"/>
      <sheetName val="Employee_Follow_up5"/>
      <sheetName val="Payroll_Permanent_5"/>
      <sheetName val="TABLE_OF_CONTENTS8"/>
      <sheetName val="SUMMARY_BY_BASE_-_FORECAST8"/>
      <sheetName val="SUMMARY_BY_BASE_-_REAL_-8"/>
      <sheetName val="SUMMARY_BY_BUD_LINES_-_FORECAS8"/>
      <sheetName val="SUMMARY_BY_BUD_LINES_-_REAL_-8"/>
      <sheetName val="Z1_SUMMARY8"/>
      <sheetName val="CONTRACTS_FOLLOW_UP8"/>
      <sheetName val="Budget_Teknaf_SOL7"/>
      <sheetName val="Detail_Pact7"/>
      <sheetName val="Summary_Pact7"/>
      <sheetName val="Calcul_Salaires7"/>
      <sheetName val="BoQ-Unit_costs6"/>
      <sheetName val="COL_&amp;_Benefit6"/>
      <sheetName val="IC-Tax_Schedule6"/>
      <sheetName val="Field_Allowance6"/>
      <sheetName val="Fix_16"/>
      <sheetName val="Medical_coverage6"/>
      <sheetName val="Employee_Follow_up6"/>
      <sheetName val="Payroll_Permanent_6"/>
      <sheetName val="TABLE_OF_CONTENTS9"/>
      <sheetName val="SUMMARY_BY_BASE_-_FORECAST9"/>
      <sheetName val="SUMMARY_BY_BASE_-_REAL_-9"/>
      <sheetName val="SUMMARY_BY_BUD_LINES_-_FORECAS9"/>
      <sheetName val="SUMMARY_BY_BUD_LINES_-_REAL_-9"/>
      <sheetName val="Z1_SUMMARY9"/>
      <sheetName val="CONTRACTS_FOLLOW_UP9"/>
      <sheetName val="Budget_Teknaf_SOL8"/>
      <sheetName val="Detail_Pact8"/>
      <sheetName val="Summary_Pact8"/>
      <sheetName val="Calcul_Salaires8"/>
      <sheetName val="BoQ-Unit_costs7"/>
      <sheetName val="COL_&amp;_Benefit7"/>
      <sheetName val="IC-Tax_Schedule7"/>
      <sheetName val="Field_Allowance7"/>
      <sheetName val="Fix_17"/>
      <sheetName val="Medical_coverage7"/>
      <sheetName val="Employee_Follow_up7"/>
      <sheetName val="Payroll_Permanent_7"/>
      <sheetName val="TABLE_OF_CONTENTS10"/>
      <sheetName val="SUMMARY_BY_BASE_-_FORECAST10"/>
      <sheetName val="SUMMARY_BY_BASE_-_REAL_-10"/>
      <sheetName val="SUMMARY_BY_BUD_LINES_-_FORECA10"/>
      <sheetName val="SUMMARY_BY_BUD_LINES_-_REAL_-10"/>
      <sheetName val="Z1_SUMMARY10"/>
      <sheetName val="CONTRACTS_FOLLOW_UP10"/>
      <sheetName val="Budget_Teknaf_SOL9"/>
      <sheetName val="Detail_Pact9"/>
      <sheetName val="Summary_Pact9"/>
      <sheetName val="Calcul_Salaires9"/>
      <sheetName val="BoQ-Unit_costs8"/>
      <sheetName val="COL_&amp;_Benefit8"/>
      <sheetName val="IC-Tax_Schedule8"/>
      <sheetName val="Field_Allowance8"/>
      <sheetName val="Fix_18"/>
      <sheetName val="Medical_coverage8"/>
      <sheetName val="Employee_Follow_up8"/>
      <sheetName val="Payroll_Permanent_8"/>
      <sheetName val="TABLE_OF_CONTENTS11"/>
      <sheetName val="SUMMARY_BY_BASE_-_FORECAST11"/>
      <sheetName val="SUMMARY_BY_BASE_-_REAL_-11"/>
      <sheetName val="SUMMARY_BY_BUD_LINES_-_FORECA11"/>
      <sheetName val="SUMMARY_BY_BUD_LINES_-_REAL_-11"/>
      <sheetName val="Z1_SUMMARY11"/>
      <sheetName val="CONTRACTS_FOLLOW_UP11"/>
      <sheetName val="Budget_Teknaf_SOL10"/>
      <sheetName val="Detail_Pact10"/>
      <sheetName val="Summary_Pact10"/>
      <sheetName val="Calcul_Salaires10"/>
      <sheetName val="BoQ-Unit_costs9"/>
      <sheetName val="COL_&amp;_Benefit9"/>
      <sheetName val="IC-Tax_Schedule9"/>
      <sheetName val="Field_Allowance9"/>
      <sheetName val="Fix_19"/>
      <sheetName val="Medical_coverage9"/>
      <sheetName val="Employee_Follow_up9"/>
      <sheetName val="Payroll_Permanent_9"/>
      <sheetName val="TABLE_OF_CONTENTS12"/>
      <sheetName val="SUMMARY_BY_BASE_-_FORECAST12"/>
      <sheetName val="SUMMARY_BY_BASE_-_REAL_-12"/>
      <sheetName val="SUMMARY_BY_BUD_LINES_-_FORECA12"/>
      <sheetName val="SUMMARY_BY_BUD_LINES_-_REAL_-12"/>
      <sheetName val="Z1_SUMMARY12"/>
      <sheetName val="CONTRACTS_FOLLOW_UP12"/>
      <sheetName val="Budget_Teknaf_SOL11"/>
      <sheetName val="Detail_Pact11"/>
      <sheetName val="Summary_Pact11"/>
      <sheetName val="Calcul_Salaires11"/>
      <sheetName val="BoQ-Unit_costs10"/>
      <sheetName val="COL_&amp;_Benefit10"/>
      <sheetName val="IC-Tax_Schedule10"/>
      <sheetName val="Field_Allowance10"/>
      <sheetName val="Fix_110"/>
      <sheetName val="Medical_coverage10"/>
      <sheetName val="Employee_Follow_up10"/>
      <sheetName val="Payroll_Permanent_10"/>
      <sheetName val="TABLE_OF_CONTENTS13"/>
      <sheetName val="SUMMARY_BY_BASE_-_FORECAST13"/>
      <sheetName val="SUMMARY_BY_BASE_-_REAL_-13"/>
      <sheetName val="SUMMARY_BY_BUD_LINES_-_FORECA13"/>
      <sheetName val="SUMMARY_BY_BUD_LINES_-_REAL_-13"/>
      <sheetName val="Z1_SUMMARY13"/>
      <sheetName val="CONTRACTS_FOLLOW_UP13"/>
      <sheetName val="Budget_Teknaf_SOL12"/>
      <sheetName val="Detail_Pact12"/>
      <sheetName val="Summary_Pact12"/>
      <sheetName val="Calcul_Salaires12"/>
      <sheetName val="BoQ-Unit_costs11"/>
      <sheetName val="COL_&amp;_Benefit11"/>
      <sheetName val="IC-Tax_Schedule11"/>
      <sheetName val="Field_Allowance11"/>
      <sheetName val="Fix_111"/>
      <sheetName val="Medical_coverage11"/>
      <sheetName val="Employee_Follow_up11"/>
      <sheetName val="Payroll_Permanent_11"/>
      <sheetName val="TABLE_OF_CONTENTS14"/>
      <sheetName val="SUMMARY_BY_BASE_-_FORECAST14"/>
      <sheetName val="SUMMARY_BY_BASE_-_REAL_-14"/>
      <sheetName val="SUMMARY_BY_BUD_LINES_-_FORECA14"/>
      <sheetName val="SUMMARY_BY_BUD_LINES_-_REAL_-14"/>
      <sheetName val="Z1_SUMMARY14"/>
      <sheetName val="CONTRACTS_FOLLOW_UP14"/>
      <sheetName val="Budget_Teknaf_SOL13"/>
      <sheetName val="Detail_Pact13"/>
      <sheetName val="Summary_Pact13"/>
      <sheetName val="Calcul_Salaires13"/>
      <sheetName val="BoQ-Unit_costs12"/>
      <sheetName val="COL_&amp;_Benefit12"/>
      <sheetName val="IC-Tax_Schedule12"/>
      <sheetName val="Field_Allowance12"/>
      <sheetName val="Fix_112"/>
      <sheetName val="Medical_coverage12"/>
      <sheetName val="Employee_Follow_up12"/>
      <sheetName val="Payroll_Permanent_12"/>
      <sheetName val="TABLE_OF_CONTENTS15"/>
      <sheetName val="SUMMARY_BY_BASE_-_FORECAST15"/>
      <sheetName val="SUMMARY_BY_BASE_-_REAL_-15"/>
      <sheetName val="SUMMARY_BY_BUD_LINES_-_FORECA15"/>
      <sheetName val="SUMMARY_BY_BUD_LINES_-_REAL_-15"/>
      <sheetName val="Z1_SUMMARY15"/>
      <sheetName val="CONTRACTS_FOLLOW_UP15"/>
      <sheetName val="Budget_Teknaf_SOL14"/>
      <sheetName val="Detail_Pact14"/>
      <sheetName val="Summary_Pact14"/>
      <sheetName val="Calcul_Salaires14"/>
      <sheetName val="BoQ-Unit_costs13"/>
      <sheetName val="COL_&amp;_Benefit13"/>
      <sheetName val="IC-Tax_Schedule13"/>
      <sheetName val="Field_Allowance13"/>
      <sheetName val="Fix_113"/>
      <sheetName val="Medical_coverage13"/>
      <sheetName val="Employee_Follow_up13"/>
      <sheetName val="Payroll_Permanent_13"/>
      <sheetName val="Barêmes"/>
      <sheetName val="1. SUMMARY"/>
      <sheetName val="2. PERSONNEL"/>
    </sheetNames>
    <sheetDataSet>
      <sheetData sheetId="0" refreshError="1"/>
      <sheetData sheetId="1" refreshError="1">
        <row r="3">
          <cell r="AB3" t="str">
            <v>RENT</v>
          </cell>
          <cell r="AE3" t="str">
            <v>OFF</v>
          </cell>
          <cell r="AM3">
            <v>6502</v>
          </cell>
        </row>
        <row r="4">
          <cell r="AB4" t="str">
            <v>REHAB</v>
          </cell>
        </row>
        <row r="5">
          <cell r="AB5" t="str">
            <v>CHG</v>
          </cell>
        </row>
        <row r="6">
          <cell r="AB6" t="str">
            <v>STAT</v>
          </cell>
        </row>
        <row r="7">
          <cell r="AB7" t="str">
            <v>INSU</v>
          </cell>
        </row>
        <row r="8">
          <cell r="AB8" t="str">
            <v>OFFEQ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AL BUDGET"/>
      <sheetName val="RI"/>
      <sheetName val="Récap"/>
      <sheetName val="GENERAL SUIVI BUDGET EURO"/>
      <sheetName val="SUIVI BUDGET IN EURO ONLY"/>
      <sheetName val="SUIVI BUDGET IN THB ONLY"/>
      <sheetName val="rate"/>
      <sheetName val="purchases over 5000"/>
      <sheetName val="Park statement"/>
      <sheetName val="Staff list 31-01-08"/>
      <sheetName val="ERROR CAN NOT BE CHANGED"/>
      <sheetName val="Expat list 31-01-08"/>
      <sheetName val="Stock 31-01-08"/>
      <sheetName val="FUEL 31-01-08"/>
      <sheetName val="to help for UNIT"/>
      <sheetName val="General Pivot tab"/>
      <sheetName val="Pivot tab EURO"/>
      <sheetName val="Pivot tab THB"/>
      <sheetName val="General export in euro "/>
      <sheetName val="export EURO"/>
      <sheetName val="export THB"/>
      <sheetName val="INITAL_BUDGET"/>
      <sheetName val="GENERAL_SUIVI_BUDGET_EURO"/>
      <sheetName val="SUIVI_BUDGET_IN_EURO_ONLY"/>
      <sheetName val="SUIVI_BUDGET_IN_THB_ONLY"/>
      <sheetName val="purchases_over_5000"/>
      <sheetName val="Park_statement"/>
      <sheetName val="Staff_list_31-01-08"/>
      <sheetName val="ERROR_CAN_NOT_BE_CHANGED"/>
      <sheetName val="Expat_list_31-01-08"/>
      <sheetName val="Stock_31-01-08"/>
      <sheetName val="FUEL_31-01-08"/>
      <sheetName val="to_help_for_UNIT"/>
      <sheetName val="General_Pivot_tab"/>
      <sheetName val="Pivot_tab_EURO"/>
      <sheetName val="Pivot_tab_THB"/>
      <sheetName val="General_export_in_euro_"/>
      <sheetName val="export_EURO"/>
      <sheetName val="export_THB"/>
      <sheetName val="INITAL_BUDGET1"/>
      <sheetName val="GENERAL_SUIVI_BUDGET_EURO1"/>
      <sheetName val="SUIVI_BUDGET_IN_EURO_ONLY1"/>
      <sheetName val="SUIVI_BUDGET_IN_THB_ONLY1"/>
      <sheetName val="purchases_over_50001"/>
      <sheetName val="Park_statement1"/>
      <sheetName val="Staff_list_31-01-081"/>
      <sheetName val="ERROR_CAN_NOT_BE_CHANGED1"/>
      <sheetName val="Expat_list_31-01-081"/>
      <sheetName val="Stock_31-01-081"/>
      <sheetName val="FUEL_31-01-081"/>
      <sheetName val="to_help_for_UNIT1"/>
      <sheetName val="General_Pivot_tab1"/>
      <sheetName val="Pivot_tab_EURO1"/>
      <sheetName val="Pivot_tab_THB1"/>
      <sheetName val="General_export_in_euro_1"/>
      <sheetName val="export_EURO1"/>
      <sheetName val="export_THB1"/>
      <sheetName val="PARAMETERS"/>
      <sheetName val="Paramètres"/>
      <sheetName val="INITAL_BUDGET2"/>
      <sheetName val="GENERAL_SUIVI_BUDGET_EURO2"/>
      <sheetName val="SUIVI_BUDGET_IN_EURO_ONLY2"/>
      <sheetName val="SUIVI_BUDGET_IN_THB_ONLY2"/>
      <sheetName val="purchases_over_50002"/>
      <sheetName val="Park_statement2"/>
      <sheetName val="Staff_list_31-01-082"/>
      <sheetName val="ERROR_CAN_NOT_BE_CHANGED2"/>
      <sheetName val="Expat_list_31-01-082"/>
      <sheetName val="Stock_31-01-082"/>
      <sheetName val="FUEL_31-01-082"/>
      <sheetName val="to_help_for_UNIT2"/>
      <sheetName val="General_Pivot_tab2"/>
      <sheetName val="Pivot_tab_EURO2"/>
      <sheetName val="Pivot_tab_THB2"/>
      <sheetName val="General_export_in_euro_2"/>
      <sheetName val="export_EURO2"/>
      <sheetName val="export_THB2"/>
      <sheetName val="INITAL_BUDGET4"/>
      <sheetName val="GENERAL_SUIVI_BUDGET_EURO4"/>
      <sheetName val="SUIVI_BUDGET_IN_EURO_ONLY4"/>
      <sheetName val="SUIVI_BUDGET_IN_THB_ONLY4"/>
      <sheetName val="purchases_over_50004"/>
      <sheetName val="Park_statement4"/>
      <sheetName val="Staff_list_31-01-084"/>
      <sheetName val="ERROR_CAN_NOT_BE_CHANGED4"/>
      <sheetName val="Expat_list_31-01-084"/>
      <sheetName val="Stock_31-01-084"/>
      <sheetName val="FUEL_31-01-084"/>
      <sheetName val="to_help_for_UNIT4"/>
      <sheetName val="General_Pivot_tab4"/>
      <sheetName val="Pivot_tab_EURO4"/>
      <sheetName val="Pivot_tab_THB4"/>
      <sheetName val="General_export_in_euro_4"/>
      <sheetName val="export_EURO4"/>
      <sheetName val="export_THB4"/>
      <sheetName val="INITAL_BUDGET3"/>
      <sheetName val="GENERAL_SUIVI_BUDGET_EURO3"/>
      <sheetName val="SUIVI_BUDGET_IN_EURO_ONLY3"/>
      <sheetName val="SUIVI_BUDGET_IN_THB_ONLY3"/>
      <sheetName val="purchases_over_50003"/>
      <sheetName val="Park_statement3"/>
      <sheetName val="Staff_list_31-01-083"/>
      <sheetName val="ERROR_CAN_NOT_BE_CHANGED3"/>
      <sheetName val="Expat_list_31-01-083"/>
      <sheetName val="Stock_31-01-083"/>
      <sheetName val="FUEL_31-01-083"/>
      <sheetName val="to_help_for_UNIT3"/>
      <sheetName val="General_Pivot_tab3"/>
      <sheetName val="Pivot_tab_EURO3"/>
      <sheetName val="Pivot_tab_THB3"/>
      <sheetName val="General_export_in_euro_3"/>
      <sheetName val="export_EURO3"/>
      <sheetName val="export_THB3"/>
      <sheetName val="INITAL_BUDGET5"/>
      <sheetName val="GENERAL_SUIVI_BUDGET_EURO5"/>
      <sheetName val="SUIVI_BUDGET_IN_EURO_ONLY5"/>
      <sheetName val="SUIVI_BUDGET_IN_THB_ONLY5"/>
      <sheetName val="purchases_over_50005"/>
      <sheetName val="Park_statement5"/>
      <sheetName val="Staff_list_31-01-085"/>
      <sheetName val="ERROR_CAN_NOT_BE_CHANGED5"/>
      <sheetName val="Expat_list_31-01-085"/>
      <sheetName val="Stock_31-01-085"/>
      <sheetName val="FUEL_31-01-085"/>
      <sheetName val="to_help_for_UNIT5"/>
      <sheetName val="General_Pivot_tab5"/>
      <sheetName val="Pivot_tab_EURO5"/>
      <sheetName val="Pivot_tab_THB5"/>
      <sheetName val="General_export_in_euro_5"/>
      <sheetName val="export_EURO5"/>
      <sheetName val="export_THB5"/>
      <sheetName val="4928 WFP LIFHD_Original"/>
      <sheetName val="4928 WFP LIFHD_NCE"/>
      <sheetName val="procurementrequests Archived"/>
      <sheetName val="procurementrequests Onging"/>
      <sheetName val="procurementrequests Archive (2)"/>
      <sheetName val="Sheet1"/>
      <sheetName val="Lists"/>
      <sheetName val="4928_WFP_LIFHD_Original"/>
      <sheetName val="4928_WFP_LIFHD_NCE"/>
      <sheetName val="procurementrequests_Archived"/>
      <sheetName val="procurementrequests_Onging"/>
      <sheetName val="procurementrequests_Archive_(2)"/>
      <sheetName val="4928_WFP_LIFHD_Original1"/>
      <sheetName val="4928_WFP_LIFHD_NCE1"/>
      <sheetName val="procurementrequests_Archived1"/>
      <sheetName val="procurementrequests_Onging1"/>
      <sheetName val="procurementrequests_Archive_(21"/>
      <sheetName val="4928_WFP_LIFHD_Original2"/>
      <sheetName val="4928_WFP_LIFHD_NCE2"/>
      <sheetName val="procurementrequests_Archived2"/>
      <sheetName val="procurementrequests_Onging2"/>
      <sheetName val="procurementrequests_Archive_(22"/>
      <sheetName val="INITAL_BUDGET6"/>
      <sheetName val="GENERAL_SUIVI_BUDGET_EURO6"/>
      <sheetName val="SUIVI_BUDGET_IN_EURO_ONLY6"/>
      <sheetName val="SUIVI_BUDGET_IN_THB_ONLY6"/>
      <sheetName val="purchases_over_50006"/>
      <sheetName val="Park_statement6"/>
      <sheetName val="Staff_list_31-01-086"/>
      <sheetName val="ERROR_CAN_NOT_BE_CHANGED6"/>
      <sheetName val="Expat_list_31-01-086"/>
      <sheetName val="Stock_31-01-086"/>
      <sheetName val="FUEL_31-01-086"/>
      <sheetName val="to_help_for_UNIT6"/>
      <sheetName val="General_Pivot_tab6"/>
      <sheetName val="Pivot_tab_EURO6"/>
      <sheetName val="Pivot_tab_THB6"/>
      <sheetName val="General_export_in_euro_6"/>
      <sheetName val="export_EURO6"/>
      <sheetName val="export_THB6"/>
      <sheetName val="4928_WFP_LIFHD_Original3"/>
      <sheetName val="4928_WFP_LIFHD_NCE3"/>
      <sheetName val="procurementrequests_Archived3"/>
      <sheetName val="procurementrequests_Onging3"/>
      <sheetName val="procurementrequests_Archive_(23"/>
      <sheetName val="INITAL_BUDGET7"/>
      <sheetName val="GENERAL_SUIVI_BUDGET_EURO7"/>
      <sheetName val="SUIVI_BUDGET_IN_EURO_ONLY7"/>
      <sheetName val="SUIVI_BUDGET_IN_THB_ONLY7"/>
      <sheetName val="purchases_over_50007"/>
      <sheetName val="Park_statement7"/>
      <sheetName val="Staff_list_31-01-087"/>
      <sheetName val="ERROR_CAN_NOT_BE_CHANGED7"/>
      <sheetName val="Expat_list_31-01-087"/>
      <sheetName val="Stock_31-01-087"/>
      <sheetName val="FUEL_31-01-087"/>
      <sheetName val="to_help_for_UNIT7"/>
      <sheetName val="General_Pivot_tab7"/>
      <sheetName val="Pivot_tab_EURO7"/>
      <sheetName val="Pivot_tab_THB7"/>
      <sheetName val="General_export_in_euro_7"/>
      <sheetName val="export_EURO7"/>
      <sheetName val="export_THB7"/>
      <sheetName val="4928_WFP_LIFHD_Original4"/>
      <sheetName val="4928_WFP_LIFHD_NCE4"/>
      <sheetName val="procurementrequests_Archived4"/>
      <sheetName val="procurementrequests_Onging4"/>
      <sheetName val="procurementrequests_Archive_(24"/>
      <sheetName val="INITAL_BUDGET8"/>
      <sheetName val="GENERAL_SUIVI_BUDGET_EURO8"/>
      <sheetName val="SUIVI_BUDGET_IN_EURO_ONLY8"/>
      <sheetName val="SUIVI_BUDGET_IN_THB_ONLY8"/>
      <sheetName val="purchases_over_50008"/>
      <sheetName val="Park_statement8"/>
      <sheetName val="Staff_list_31-01-088"/>
      <sheetName val="ERROR_CAN_NOT_BE_CHANGED8"/>
      <sheetName val="Expat_list_31-01-088"/>
      <sheetName val="Stock_31-01-088"/>
      <sheetName val="FUEL_31-01-088"/>
      <sheetName val="to_help_for_UNIT8"/>
      <sheetName val="General_Pivot_tab8"/>
      <sheetName val="Pivot_tab_EURO8"/>
      <sheetName val="Pivot_tab_THB8"/>
      <sheetName val="General_export_in_euro_8"/>
      <sheetName val="export_EURO8"/>
      <sheetName val="export_THB8"/>
      <sheetName val="4928_WFP_LIFHD_Original5"/>
      <sheetName val="4928_WFP_LIFHD_NCE5"/>
      <sheetName val="procurementrequests_Archived5"/>
      <sheetName val="procurementrequests_Onging5"/>
      <sheetName val="procurementrequests_Archive_(25"/>
      <sheetName val="INITAL_BUDGET9"/>
      <sheetName val="GENERAL_SUIVI_BUDGET_EURO9"/>
      <sheetName val="SUIVI_BUDGET_IN_EURO_ONLY9"/>
      <sheetName val="SUIVI_BUDGET_IN_THB_ONLY9"/>
      <sheetName val="purchases_over_50009"/>
      <sheetName val="Park_statement9"/>
      <sheetName val="Staff_list_31-01-089"/>
      <sheetName val="ERROR_CAN_NOT_BE_CHANGED9"/>
      <sheetName val="Expat_list_31-01-089"/>
      <sheetName val="Stock_31-01-089"/>
      <sheetName val="FUEL_31-01-089"/>
      <sheetName val="to_help_for_UNIT9"/>
      <sheetName val="General_Pivot_tab9"/>
      <sheetName val="Pivot_tab_EURO9"/>
      <sheetName val="Pivot_tab_THB9"/>
      <sheetName val="General_export_in_euro_9"/>
      <sheetName val="export_EURO9"/>
      <sheetName val="export_THB9"/>
      <sheetName val="4928_WFP_LIFHD_Original6"/>
      <sheetName val="4928_WFP_LIFHD_NCE6"/>
      <sheetName val="procurementrequests_Archived6"/>
      <sheetName val="procurementrequests_Onging6"/>
      <sheetName val="procurementrequests_Archive_(26"/>
      <sheetName val="Master Data"/>
      <sheetName val="INITAL_BUDGET10"/>
      <sheetName val="GENERAL_SUIVI_BUDGET_EURO10"/>
      <sheetName val="SUIVI_BUDGET_IN_EURO_ONLY10"/>
      <sheetName val="SUIVI_BUDGET_IN_THB_ONLY10"/>
      <sheetName val="purchases_over_500010"/>
      <sheetName val="Park_statement10"/>
      <sheetName val="Staff_list_31-01-0810"/>
      <sheetName val="ERROR_CAN_NOT_BE_CHANGED10"/>
      <sheetName val="Expat_list_31-01-0810"/>
      <sheetName val="Stock_31-01-0810"/>
      <sheetName val="FUEL_31-01-0810"/>
      <sheetName val="to_help_for_UNIT10"/>
      <sheetName val="General_Pivot_tab10"/>
      <sheetName val="Pivot_tab_EURO10"/>
      <sheetName val="Pivot_tab_THB10"/>
      <sheetName val="General_export_in_euro_10"/>
      <sheetName val="export_EURO10"/>
      <sheetName val="export_THB10"/>
      <sheetName val="4928_WFP_LIFHD_Original7"/>
      <sheetName val="4928_WFP_LIFHD_NCE7"/>
      <sheetName val="procurementrequests_Archived7"/>
      <sheetName val="procurementrequests_Onging7"/>
      <sheetName val="procurementrequests_Archive_(27"/>
      <sheetName val="Master_Data"/>
    </sheetNames>
    <sheetDataSet>
      <sheetData sheetId="0"/>
      <sheetData sheetId="1"/>
      <sheetData sheetId="2"/>
      <sheetData sheetId="3" refreshError="1">
        <row r="4">
          <cell r="B4" t="str">
            <v>Annex III. Budget for the Action1</v>
          </cell>
          <cell r="C4" t="str">
            <v>All Years</v>
          </cell>
          <cell r="G4" t="str">
            <v>SAGA</v>
          </cell>
        </row>
        <row r="5">
          <cell r="A5" t="str">
            <v>Budget lines</v>
          </cell>
          <cell r="B5" t="str">
            <v>Expenses</v>
          </cell>
          <cell r="C5" t="str">
            <v>Unit</v>
          </cell>
          <cell r="D5" t="str">
            <v># of units</v>
          </cell>
          <cell r="E5" t="str">
            <v>Unit rate (in EUR)</v>
          </cell>
          <cell r="F5" t="str">
            <v>Costs (in EUR)3</v>
          </cell>
          <cell r="G5">
            <v>39173</v>
          </cell>
          <cell r="H5">
            <v>39203</v>
          </cell>
          <cell r="I5">
            <v>39234</v>
          </cell>
          <cell r="J5">
            <v>39264</v>
          </cell>
          <cell r="K5">
            <v>39295</v>
          </cell>
          <cell r="L5">
            <v>39326</v>
          </cell>
          <cell r="M5">
            <v>39356</v>
          </cell>
          <cell r="N5">
            <v>39387</v>
          </cell>
          <cell r="O5">
            <v>39417</v>
          </cell>
          <cell r="P5">
            <v>39448</v>
          </cell>
          <cell r="Q5">
            <v>39479</v>
          </cell>
          <cell r="R5">
            <v>39508</v>
          </cell>
          <cell r="S5">
            <v>39539</v>
          </cell>
          <cell r="T5">
            <v>39569</v>
          </cell>
          <cell r="U5">
            <v>39600</v>
          </cell>
          <cell r="V5">
            <v>39630</v>
          </cell>
          <cell r="W5">
            <v>39661</v>
          </cell>
          <cell r="X5">
            <v>39692</v>
          </cell>
          <cell r="Y5">
            <v>39722</v>
          </cell>
          <cell r="Z5">
            <v>39753</v>
          </cell>
          <cell r="AA5">
            <v>39783</v>
          </cell>
          <cell r="AB5">
            <v>39814</v>
          </cell>
          <cell r="AC5">
            <v>39845</v>
          </cell>
          <cell r="AD5">
            <v>39873</v>
          </cell>
          <cell r="AE5">
            <v>39904</v>
          </cell>
          <cell r="AF5" t="str">
            <v>TOTAL SAGA</v>
          </cell>
        </row>
        <row r="8">
          <cell r="B8" t="str">
            <v>1. Human Resources</v>
          </cell>
        </row>
        <row r="9">
          <cell r="B9" t="str">
            <v>1.1 Salaries (gross amounts, local staff)4</v>
          </cell>
        </row>
        <row r="10">
          <cell r="B10" t="str">
            <v xml:space="preserve">   1.1.1 Technical</v>
          </cell>
        </row>
        <row r="12">
          <cell r="A12" t="str">
            <v>NPWTC</v>
          </cell>
          <cell r="B12" t="str">
            <v xml:space="preserve">    - Engineer civil work - 1 man</v>
          </cell>
          <cell r="C12" t="str">
            <v>Month</v>
          </cell>
          <cell r="D12">
            <v>23</v>
          </cell>
          <cell r="E12">
            <v>617.052333881648</v>
          </cell>
          <cell r="F12">
            <v>14192.203679277902</v>
          </cell>
          <cell r="G12">
            <v>0</v>
          </cell>
          <cell r="H12">
            <v>127.36</v>
          </cell>
          <cell r="I12">
            <v>0</v>
          </cell>
          <cell r="J12">
            <v>0</v>
          </cell>
          <cell r="K12">
            <v>55.99</v>
          </cell>
          <cell r="L12">
            <v>454.27</v>
          </cell>
          <cell r="M12">
            <v>401.82</v>
          </cell>
          <cell r="N12">
            <v>403.24</v>
          </cell>
          <cell r="O12">
            <v>412.7</v>
          </cell>
          <cell r="P12">
            <v>419.59</v>
          </cell>
          <cell r="AF12">
            <v>2274.9700000000003</v>
          </cell>
        </row>
        <row r="13">
          <cell r="A13" t="str">
            <v>NPWTS</v>
          </cell>
          <cell r="B13" t="str">
            <v xml:space="preserve">    - Technical supervisor - 4 men</v>
          </cell>
          <cell r="C13" t="str">
            <v>Month</v>
          </cell>
          <cell r="D13">
            <v>92</v>
          </cell>
          <cell r="E13">
            <v>445.3580020181991</v>
          </cell>
          <cell r="F13">
            <v>40972.93618567432</v>
          </cell>
          <cell r="G13">
            <v>0</v>
          </cell>
          <cell r="H13">
            <v>0</v>
          </cell>
          <cell r="I13">
            <v>0</v>
          </cell>
          <cell r="J13">
            <v>3.27</v>
          </cell>
          <cell r="K13">
            <v>67.53</v>
          </cell>
          <cell r="L13">
            <v>685.74</v>
          </cell>
          <cell r="M13">
            <v>487.98</v>
          </cell>
          <cell r="N13">
            <v>476.6</v>
          </cell>
          <cell r="O13">
            <v>579.66999999999996</v>
          </cell>
          <cell r="P13">
            <v>504.05</v>
          </cell>
          <cell r="AF13">
            <v>2804.84</v>
          </cell>
        </row>
        <row r="14">
          <cell r="A14" t="str">
            <v>NPWTE</v>
          </cell>
          <cell r="B14" t="str">
            <v xml:space="preserve">    - Technician civil work - 6 men</v>
          </cell>
          <cell r="C14" t="str">
            <v>Month</v>
          </cell>
          <cell r="D14">
            <v>138</v>
          </cell>
          <cell r="E14">
            <v>41.928721174004188</v>
          </cell>
          <cell r="F14">
            <v>5786.1635220125781</v>
          </cell>
          <cell r="G14">
            <v>0</v>
          </cell>
          <cell r="H14">
            <v>0</v>
          </cell>
          <cell r="I14">
            <v>0</v>
          </cell>
          <cell r="J14">
            <v>140.94999999999999</v>
          </cell>
          <cell r="K14">
            <v>119.4</v>
          </cell>
          <cell r="L14">
            <v>109.59</v>
          </cell>
          <cell r="M14">
            <v>163.95</v>
          </cell>
          <cell r="N14">
            <v>224.6</v>
          </cell>
          <cell r="O14">
            <v>267.60000000000002</v>
          </cell>
          <cell r="P14">
            <v>220.68</v>
          </cell>
          <cell r="AF14">
            <v>1246.7700000000002</v>
          </cell>
        </row>
        <row r="15">
          <cell r="A15" t="str">
            <v>NPWAT</v>
          </cell>
          <cell r="B15" t="str">
            <v xml:space="preserve">    - Assistant technician civil work - 6 men</v>
          </cell>
          <cell r="C15" t="str">
            <v>Month</v>
          </cell>
          <cell r="D15">
            <v>138</v>
          </cell>
          <cell r="E15">
            <v>31.446540880503139</v>
          </cell>
          <cell r="F15">
            <v>4339.6226415094334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80.92</v>
          </cell>
          <cell r="O15">
            <v>259.68</v>
          </cell>
          <cell r="P15">
            <v>212.52</v>
          </cell>
          <cell r="AF15">
            <v>553.12</v>
          </cell>
        </row>
        <row r="16">
          <cell r="A16" t="str">
            <v>NPWSC</v>
          </cell>
          <cell r="B16" t="str">
            <v xml:space="preserve">    - Public health specialist - 1 man</v>
          </cell>
          <cell r="C16" t="str">
            <v>Month</v>
          </cell>
          <cell r="D16">
            <v>23</v>
          </cell>
          <cell r="E16">
            <v>617.05233388164788</v>
          </cell>
          <cell r="F16">
            <v>14192.203679277902</v>
          </cell>
          <cell r="G16">
            <v>0</v>
          </cell>
          <cell r="H16">
            <v>127.36</v>
          </cell>
          <cell r="I16">
            <v>0</v>
          </cell>
          <cell r="J16">
            <v>0</v>
          </cell>
          <cell r="K16">
            <v>55.99</v>
          </cell>
          <cell r="L16">
            <v>432.92</v>
          </cell>
          <cell r="M16">
            <v>468.61</v>
          </cell>
          <cell r="N16">
            <v>469.07</v>
          </cell>
          <cell r="O16">
            <v>478.74</v>
          </cell>
          <cell r="P16">
            <v>476.84</v>
          </cell>
          <cell r="AF16">
            <v>2509.5300000000002</v>
          </cell>
        </row>
        <row r="17">
          <cell r="A17" t="str">
            <v>NPSXX</v>
          </cell>
          <cell r="B17" t="str">
            <v xml:space="preserve">    - Hygiene promotor - 17 men</v>
          </cell>
          <cell r="C17" t="str">
            <v>Month</v>
          </cell>
          <cell r="D17">
            <v>374</v>
          </cell>
          <cell r="E17">
            <v>41.928721174004188</v>
          </cell>
          <cell r="F17">
            <v>15681.341719077567</v>
          </cell>
          <cell r="G17">
            <v>0</v>
          </cell>
          <cell r="H17">
            <v>0</v>
          </cell>
          <cell r="I17">
            <v>0</v>
          </cell>
          <cell r="J17">
            <v>429.55</v>
          </cell>
          <cell r="K17">
            <v>786.9</v>
          </cell>
          <cell r="L17">
            <v>767.13</v>
          </cell>
          <cell r="M17">
            <v>708.45</v>
          </cell>
          <cell r="N17">
            <v>675.45</v>
          </cell>
          <cell r="O17">
            <v>802.8</v>
          </cell>
          <cell r="P17">
            <v>673.74</v>
          </cell>
          <cell r="AF17">
            <v>4844.0199999999995</v>
          </cell>
        </row>
        <row r="18">
          <cell r="A18" t="str">
            <v>NPWVC</v>
          </cell>
          <cell r="B18" t="str">
            <v xml:space="preserve">    - Vector control monitoring agent - 2 men</v>
          </cell>
          <cell r="C18" t="str">
            <v>Month</v>
          </cell>
          <cell r="D18">
            <v>46</v>
          </cell>
          <cell r="E18">
            <v>41.928721174004188</v>
          </cell>
          <cell r="F18">
            <v>1928.7211740041926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21.72</v>
          </cell>
          <cell r="L18">
            <v>73.06</v>
          </cell>
          <cell r="M18">
            <v>74.34</v>
          </cell>
          <cell r="N18">
            <v>71.099999999999994</v>
          </cell>
          <cell r="O18">
            <v>89.2</v>
          </cell>
          <cell r="P18">
            <v>73.56</v>
          </cell>
          <cell r="AF18">
            <v>402.98</v>
          </cell>
        </row>
        <row r="20">
          <cell r="B20" t="str">
            <v xml:space="preserve">   1.1.2 Administrative/ support Staff</v>
          </cell>
        </row>
        <row r="22">
          <cell r="A22" t="str">
            <v>NCAAD</v>
          </cell>
          <cell r="B22" t="str">
            <v xml:space="preserve">    - Administrator - 1 person</v>
          </cell>
          <cell r="C22" t="str">
            <v>Month</v>
          </cell>
          <cell r="D22">
            <v>24</v>
          </cell>
          <cell r="E22">
            <v>617.05233388164788</v>
          </cell>
          <cell r="F22">
            <v>14809.256013159549</v>
          </cell>
          <cell r="G22">
            <v>0</v>
          </cell>
          <cell r="H22">
            <v>127.36</v>
          </cell>
          <cell r="I22">
            <v>0</v>
          </cell>
          <cell r="J22">
            <v>378.64</v>
          </cell>
          <cell r="K22">
            <v>515.91999999999996</v>
          </cell>
          <cell r="L22">
            <v>669.52</v>
          </cell>
          <cell r="M22">
            <v>468.61</v>
          </cell>
          <cell r="N22">
            <v>462.63</v>
          </cell>
          <cell r="O22">
            <v>544.78</v>
          </cell>
          <cell r="P22">
            <v>476.84</v>
          </cell>
          <cell r="AF22">
            <v>3644.3</v>
          </cell>
        </row>
        <row r="23">
          <cell r="A23" t="str">
            <v>NCASE</v>
          </cell>
          <cell r="B23" t="str">
            <v xml:space="preserve">    - Secretary - 1 person</v>
          </cell>
          <cell r="C23" t="str">
            <v>Month</v>
          </cell>
          <cell r="D23">
            <v>24</v>
          </cell>
          <cell r="E23">
            <v>362.44566947634212</v>
          </cell>
          <cell r="F23">
            <v>8698.6960674322108</v>
          </cell>
          <cell r="G23">
            <v>0</v>
          </cell>
          <cell r="H23">
            <v>127.36</v>
          </cell>
          <cell r="I23">
            <v>54.53</v>
          </cell>
          <cell r="J23">
            <v>279.99</v>
          </cell>
          <cell r="K23">
            <v>294.81</v>
          </cell>
          <cell r="L23">
            <v>466.56</v>
          </cell>
          <cell r="M23">
            <v>268.25</v>
          </cell>
          <cell r="N23">
            <v>265.14</v>
          </cell>
          <cell r="O23">
            <v>280.63</v>
          </cell>
          <cell r="P23">
            <v>351.47</v>
          </cell>
          <cell r="AF23">
            <v>2388.7399999999998</v>
          </cell>
        </row>
        <row r="24">
          <cell r="A24" t="str">
            <v>NCLCO</v>
          </cell>
          <cell r="B24" t="str">
            <v xml:space="preserve">    - Logistics - 2 men</v>
          </cell>
          <cell r="C24" t="str">
            <v>Month</v>
          </cell>
          <cell r="D24">
            <v>48</v>
          </cell>
          <cell r="E24">
            <v>483.18383506886238</v>
          </cell>
          <cell r="F24">
            <v>23192.824083305393</v>
          </cell>
          <cell r="G24">
            <v>0</v>
          </cell>
          <cell r="H24">
            <v>127.36</v>
          </cell>
          <cell r="I24">
            <v>299.89999999999998</v>
          </cell>
          <cell r="J24">
            <v>933.29</v>
          </cell>
          <cell r="K24">
            <v>787.96</v>
          </cell>
          <cell r="L24">
            <v>970.04</v>
          </cell>
          <cell r="M24">
            <v>670.07</v>
          </cell>
          <cell r="N24">
            <v>705.02</v>
          </cell>
          <cell r="O24">
            <v>412.7</v>
          </cell>
          <cell r="P24">
            <v>408.72</v>
          </cell>
          <cell r="AF24">
            <v>5315.06</v>
          </cell>
        </row>
        <row r="25">
          <cell r="A25" t="str">
            <v>NMBXX</v>
          </cell>
          <cell r="B25" t="str">
            <v xml:space="preserve">    - House staff - 2 men </v>
          </cell>
          <cell r="C25" t="str">
            <v>Month</v>
          </cell>
          <cell r="D25">
            <v>48</v>
          </cell>
          <cell r="E25">
            <v>226.69303471798494</v>
          </cell>
          <cell r="F25">
            <v>10881.265666463278</v>
          </cell>
          <cell r="G25">
            <v>0</v>
          </cell>
          <cell r="H25">
            <v>0</v>
          </cell>
          <cell r="I25">
            <v>52.25</v>
          </cell>
          <cell r="J25">
            <v>222.73</v>
          </cell>
          <cell r="K25">
            <v>294.82</v>
          </cell>
          <cell r="L25">
            <v>1002.7</v>
          </cell>
          <cell r="M25">
            <v>208.17</v>
          </cell>
          <cell r="N25">
            <v>185.53</v>
          </cell>
          <cell r="O25">
            <v>297.12</v>
          </cell>
          <cell r="P25">
            <v>329.67</v>
          </cell>
          <cell r="AF25">
            <v>2592.9900000000002</v>
          </cell>
        </row>
        <row r="26">
          <cell r="A26" t="str">
            <v>NCLDR</v>
          </cell>
          <cell r="B26" t="str">
            <v xml:space="preserve">    - Drivers - 4 men</v>
          </cell>
          <cell r="C26" t="str">
            <v>Month</v>
          </cell>
          <cell r="D26">
            <v>92</v>
          </cell>
          <cell r="E26">
            <v>311.42433659528103</v>
          </cell>
          <cell r="F26">
            <v>28651.038966765856</v>
          </cell>
          <cell r="G26">
            <v>0</v>
          </cell>
          <cell r="H26">
            <v>0</v>
          </cell>
          <cell r="I26">
            <v>252.19</v>
          </cell>
          <cell r="J26">
            <v>623.92999999999995</v>
          </cell>
          <cell r="K26">
            <v>663.33</v>
          </cell>
          <cell r="L26">
            <v>1196.73</v>
          </cell>
          <cell r="M26">
            <v>604.41</v>
          </cell>
          <cell r="N26">
            <v>593.13</v>
          </cell>
          <cell r="O26">
            <v>643.79999999999995</v>
          </cell>
          <cell r="P26">
            <v>645.69000000000005</v>
          </cell>
          <cell r="AF26">
            <v>5223.2099999999991</v>
          </cell>
        </row>
        <row r="27">
          <cell r="A27" t="str">
            <v>NCATR</v>
          </cell>
          <cell r="B27" t="str">
            <v xml:space="preserve">    - Translator - 1 man</v>
          </cell>
          <cell r="C27" t="str">
            <v>Month</v>
          </cell>
          <cell r="D27">
            <v>6</v>
          </cell>
          <cell r="E27">
            <v>531</v>
          </cell>
          <cell r="F27">
            <v>3186</v>
          </cell>
          <cell r="G27">
            <v>0</v>
          </cell>
          <cell r="H27">
            <v>127.36</v>
          </cell>
          <cell r="I27">
            <v>0</v>
          </cell>
          <cell r="J27">
            <v>87.46</v>
          </cell>
          <cell r="K27">
            <v>567.29</v>
          </cell>
          <cell r="L27">
            <v>601.87</v>
          </cell>
          <cell r="M27">
            <v>401.82</v>
          </cell>
          <cell r="N27">
            <v>396.8</v>
          </cell>
          <cell r="O27">
            <v>412.7</v>
          </cell>
          <cell r="P27">
            <v>408.72</v>
          </cell>
          <cell r="AF27">
            <v>3004.0199999999995</v>
          </cell>
        </row>
        <row r="28">
          <cell r="A28" t="str">
            <v>NCLST</v>
          </cell>
          <cell r="B28" t="str">
            <v xml:space="preserve">    - Store keeper Mae Sot</v>
          </cell>
          <cell r="C28" t="str">
            <v>Month</v>
          </cell>
          <cell r="D28">
            <v>23</v>
          </cell>
          <cell r="E28">
            <v>311.42433659528103</v>
          </cell>
          <cell r="F28">
            <v>7162.7597416914641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380.46</v>
          </cell>
          <cell r="M28">
            <v>268.25</v>
          </cell>
          <cell r="N28">
            <v>263.32</v>
          </cell>
          <cell r="O28">
            <v>280.63</v>
          </cell>
          <cell r="P28">
            <v>283.35000000000002</v>
          </cell>
          <cell r="AF28">
            <v>1476.0099999999998</v>
          </cell>
        </row>
        <row r="29">
          <cell r="A29" t="str">
            <v>NCLWM</v>
          </cell>
          <cell r="B29" t="str">
            <v xml:space="preserve">    - Watchmen Mae Sot</v>
          </cell>
          <cell r="C29" t="str">
            <v>Month</v>
          </cell>
          <cell r="D29">
            <v>96</v>
          </cell>
          <cell r="E29">
            <v>235.14233727368932</v>
          </cell>
          <cell r="F29">
            <v>22573.664378274174</v>
          </cell>
          <cell r="G29">
            <v>0</v>
          </cell>
          <cell r="H29">
            <v>0</v>
          </cell>
          <cell r="I29">
            <v>0</v>
          </cell>
          <cell r="J29">
            <v>184.11</v>
          </cell>
          <cell r="K29">
            <v>464.34</v>
          </cell>
          <cell r="L29">
            <v>1000.55</v>
          </cell>
          <cell r="M29">
            <v>404.04</v>
          </cell>
          <cell r="N29">
            <v>421.31</v>
          </cell>
          <cell r="O29">
            <v>495.23</v>
          </cell>
          <cell r="P29">
            <v>566.72</v>
          </cell>
          <cell r="AF29">
            <v>3536.3</v>
          </cell>
        </row>
        <row r="30">
          <cell r="A30" t="str">
            <v>NRLST</v>
          </cell>
          <cell r="B30" t="str">
            <v xml:space="preserve">    - Store keeper Mae La</v>
          </cell>
          <cell r="C30" t="str">
            <v>Month</v>
          </cell>
          <cell r="D30">
            <v>23</v>
          </cell>
          <cell r="E30">
            <v>41.928721174004188</v>
          </cell>
          <cell r="F30">
            <v>964.36058700209628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36.53</v>
          </cell>
          <cell r="M30">
            <v>37.17</v>
          </cell>
          <cell r="N30">
            <v>35.549999999999997</v>
          </cell>
          <cell r="O30">
            <v>44.6</v>
          </cell>
          <cell r="P30">
            <v>50.86</v>
          </cell>
          <cell r="AF30">
            <v>204.70999999999998</v>
          </cell>
        </row>
        <row r="31">
          <cell r="A31" t="str">
            <v>NRLWM</v>
          </cell>
          <cell r="B31" t="str">
            <v xml:space="preserve">    - Watchmen Mae La</v>
          </cell>
          <cell r="C31" t="str">
            <v>Month</v>
          </cell>
          <cell r="D31">
            <v>24</v>
          </cell>
          <cell r="E31">
            <v>125.78616352201259</v>
          </cell>
          <cell r="F31">
            <v>3018.867924528302</v>
          </cell>
          <cell r="G31">
            <v>0</v>
          </cell>
          <cell r="H31">
            <v>0</v>
          </cell>
          <cell r="I31">
            <v>0</v>
          </cell>
          <cell r="J31">
            <v>2.57</v>
          </cell>
          <cell r="K31">
            <v>0</v>
          </cell>
          <cell r="L31">
            <v>124.93</v>
          </cell>
          <cell r="M31">
            <v>99.51</v>
          </cell>
          <cell r="N31">
            <v>94.8</v>
          </cell>
          <cell r="O31">
            <v>121.92</v>
          </cell>
          <cell r="P31">
            <v>110.27</v>
          </cell>
          <cell r="AF31">
            <v>554</v>
          </cell>
        </row>
        <row r="33">
          <cell r="B33" t="str">
            <v>1.2 Salaries (gross amounts, expat/int. staff)</v>
          </cell>
        </row>
        <row r="35">
          <cell r="A35" t="str">
            <v>ECCXX</v>
          </cell>
          <cell r="B35" t="str">
            <v xml:space="preserve">    - Head of mission - 1 men</v>
          </cell>
          <cell r="C35" t="str">
            <v>Month</v>
          </cell>
          <cell r="D35">
            <v>24</v>
          </cell>
          <cell r="E35">
            <v>3576.856666666667</v>
          </cell>
          <cell r="F35">
            <v>85844.56</v>
          </cell>
          <cell r="G35">
            <v>1418.37</v>
          </cell>
          <cell r="H35">
            <v>3433.79</v>
          </cell>
          <cell r="I35">
            <v>3443.43</v>
          </cell>
          <cell r="J35">
            <v>3475.69</v>
          </cell>
          <cell r="K35">
            <v>3065.03</v>
          </cell>
          <cell r="L35">
            <v>3266.63</v>
          </cell>
          <cell r="M35">
            <v>2968.71</v>
          </cell>
          <cell r="N35">
            <v>2524.29</v>
          </cell>
          <cell r="O35">
            <v>3529.38</v>
          </cell>
          <cell r="P35">
            <v>4023.3</v>
          </cell>
          <cell r="AF35">
            <v>31148.620000000003</v>
          </cell>
        </row>
        <row r="36">
          <cell r="A36" t="str">
            <v>ECMXX</v>
          </cell>
          <cell r="B36" t="str">
            <v xml:space="preserve">    - Administrator/Logistician Coordinator - 1 men</v>
          </cell>
          <cell r="C36" t="str">
            <v>Month</v>
          </cell>
          <cell r="D36">
            <v>12</v>
          </cell>
          <cell r="E36">
            <v>3149.356666666667</v>
          </cell>
          <cell r="F36">
            <v>37792.28</v>
          </cell>
          <cell r="G36">
            <v>135.49</v>
          </cell>
          <cell r="H36">
            <v>2692.89</v>
          </cell>
          <cell r="I36">
            <v>2840.32</v>
          </cell>
          <cell r="J36">
            <v>3129.64</v>
          </cell>
          <cell r="K36">
            <v>2788.3</v>
          </cell>
          <cell r="L36">
            <v>2891.54</v>
          </cell>
          <cell r="M36">
            <v>2559.0500000000002</v>
          </cell>
          <cell r="N36">
            <v>2312.3200000000002</v>
          </cell>
          <cell r="O36">
            <v>3033.93</v>
          </cell>
          <cell r="P36">
            <v>2858.33</v>
          </cell>
          <cell r="AF36">
            <v>25241.809999999998</v>
          </cell>
        </row>
        <row r="37">
          <cell r="A37" t="str">
            <v>EPWXX</v>
          </cell>
          <cell r="B37" t="str">
            <v xml:space="preserve">    - Hydraulic engineer - natural hazards  - 1 men</v>
          </cell>
          <cell r="C37" t="str">
            <v>Month</v>
          </cell>
          <cell r="D37">
            <v>24</v>
          </cell>
          <cell r="E37">
            <v>1660.68</v>
          </cell>
          <cell r="F37">
            <v>39856.32</v>
          </cell>
          <cell r="G37">
            <v>135.49</v>
          </cell>
          <cell r="H37">
            <v>1439.65</v>
          </cell>
          <cell r="I37">
            <v>1329.18</v>
          </cell>
          <cell r="J37">
            <v>2322.83</v>
          </cell>
          <cell r="K37">
            <v>1850.65</v>
          </cell>
          <cell r="L37">
            <v>1417.88</v>
          </cell>
          <cell r="M37">
            <v>4803.6499999999996</v>
          </cell>
          <cell r="N37">
            <v>1739.34</v>
          </cell>
          <cell r="O37">
            <v>1481.24</v>
          </cell>
          <cell r="P37">
            <v>1538.47</v>
          </cell>
          <cell r="AF37">
            <v>18058.38</v>
          </cell>
        </row>
        <row r="39">
          <cell r="B39" t="str">
            <v>1.3 Per diems for missions/travel5</v>
          </cell>
        </row>
        <row r="41">
          <cell r="B41" t="str">
            <v xml:space="preserve">   1.3.1 Local (staff assigned to the Action)</v>
          </cell>
        </row>
        <row r="42">
          <cell r="A42" t="str">
            <v>EBPXX</v>
          </cell>
          <cell r="B42" t="str">
            <v xml:space="preserve">     - Per diem </v>
          </cell>
          <cell r="C42" t="str">
            <v>Days</v>
          </cell>
          <cell r="D42">
            <v>2160</v>
          </cell>
          <cell r="E42">
            <v>22.222222222222221</v>
          </cell>
          <cell r="F42">
            <v>48000</v>
          </cell>
          <cell r="G42">
            <v>0</v>
          </cell>
          <cell r="H42">
            <v>929.74</v>
          </cell>
          <cell r="I42">
            <v>1224.98</v>
          </cell>
          <cell r="J42">
            <v>1967.6</v>
          </cell>
          <cell r="K42">
            <v>1265.76</v>
          </cell>
          <cell r="L42">
            <v>1592.35</v>
          </cell>
          <cell r="M42">
            <v>2146.04</v>
          </cell>
          <cell r="N42">
            <v>1225</v>
          </cell>
          <cell r="O42">
            <v>1605.14</v>
          </cell>
          <cell r="P42">
            <v>1265.8499999999999</v>
          </cell>
          <cell r="AF42">
            <v>13222.460000000001</v>
          </cell>
        </row>
        <row r="47">
          <cell r="B47" t="str">
            <v>Subtotal Human Resources</v>
          </cell>
          <cell r="F47">
            <v>431725.08602945629</v>
          </cell>
          <cell r="G47">
            <v>1689.35</v>
          </cell>
          <cell r="H47">
            <v>9260.23</v>
          </cell>
          <cell r="I47">
            <v>9496.7799999999988</v>
          </cell>
          <cell r="J47">
            <v>14182.25</v>
          </cell>
          <cell r="K47">
            <v>13665.740000000002</v>
          </cell>
          <cell r="L47">
            <v>18141</v>
          </cell>
          <cell r="M47">
            <v>18212.899999999998</v>
          </cell>
          <cell r="N47">
            <v>13625.16</v>
          </cell>
          <cell r="O47">
            <v>16074.19</v>
          </cell>
          <cell r="P47">
            <v>15899.240000000002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130246.84000000001</v>
          </cell>
        </row>
        <row r="49">
          <cell r="B49" t="str">
            <v>2. Travel6</v>
          </cell>
        </row>
        <row r="50">
          <cell r="B50" t="str">
            <v>2.1. International travel</v>
          </cell>
        </row>
        <row r="52">
          <cell r="A52" t="str">
            <v>EBTXX</v>
          </cell>
          <cell r="B52" t="str">
            <v xml:space="preserve">    - Flight ticket Paris - Bangkok for expatriates</v>
          </cell>
          <cell r="C52" t="str">
            <v>Unit</v>
          </cell>
          <cell r="D52">
            <v>12</v>
          </cell>
          <cell r="E52">
            <v>1024</v>
          </cell>
          <cell r="F52">
            <v>12288</v>
          </cell>
          <cell r="G52">
            <v>0</v>
          </cell>
          <cell r="H52">
            <v>78.7</v>
          </cell>
          <cell r="I52">
            <v>3865.74</v>
          </cell>
          <cell r="J52">
            <v>0</v>
          </cell>
          <cell r="K52">
            <v>0</v>
          </cell>
          <cell r="L52">
            <v>0</v>
          </cell>
          <cell r="M52">
            <v>1250</v>
          </cell>
          <cell r="N52">
            <v>1720.35</v>
          </cell>
          <cell r="O52">
            <v>1240</v>
          </cell>
          <cell r="P52">
            <v>0</v>
          </cell>
          <cell r="AF52">
            <v>8154.7899999999991</v>
          </cell>
        </row>
        <row r="54">
          <cell r="B54" t="str">
            <v xml:space="preserve">2.2 Local transportation </v>
          </cell>
        </row>
        <row r="56">
          <cell r="A56" t="str">
            <v>TDLXX</v>
          </cell>
          <cell r="B56" t="str">
            <v xml:space="preserve">    - local transport</v>
          </cell>
          <cell r="C56" t="str">
            <v>Month</v>
          </cell>
          <cell r="D56">
            <v>24</v>
          </cell>
          <cell r="E56">
            <v>53.25</v>
          </cell>
          <cell r="F56">
            <v>1278</v>
          </cell>
          <cell r="G56">
            <v>0</v>
          </cell>
          <cell r="H56">
            <v>79.89</v>
          </cell>
          <cell r="I56">
            <v>66.33</v>
          </cell>
          <cell r="J56">
            <v>35.22</v>
          </cell>
          <cell r="K56">
            <v>40.42</v>
          </cell>
          <cell r="L56">
            <v>71.16</v>
          </cell>
          <cell r="M56">
            <v>68.47</v>
          </cell>
          <cell r="N56">
            <v>73.64</v>
          </cell>
          <cell r="O56">
            <v>68.599999999999994</v>
          </cell>
          <cell r="P56">
            <v>39.630000000000003</v>
          </cell>
          <cell r="AF56">
            <v>543.36</v>
          </cell>
        </row>
        <row r="59">
          <cell r="B59" t="str">
            <v>Subtotal Travel</v>
          </cell>
          <cell r="F59">
            <v>13566</v>
          </cell>
          <cell r="G59">
            <v>0</v>
          </cell>
          <cell r="H59">
            <v>158.59</v>
          </cell>
          <cell r="I59">
            <v>3932.0699999999997</v>
          </cell>
          <cell r="J59">
            <v>35.22</v>
          </cell>
          <cell r="K59">
            <v>40.42</v>
          </cell>
          <cell r="L59">
            <v>71.16</v>
          </cell>
          <cell r="M59">
            <v>1318.47</v>
          </cell>
          <cell r="N59">
            <v>1793.99</v>
          </cell>
          <cell r="O59">
            <v>1308.5999999999999</v>
          </cell>
          <cell r="P59">
            <v>39.630000000000003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8698.15</v>
          </cell>
        </row>
        <row r="61">
          <cell r="B61" t="str">
            <v>3. Equipment and supplies7</v>
          </cell>
        </row>
        <row r="62">
          <cell r="B62" t="str">
            <v>3.1 Purchase or rent of vehicles</v>
          </cell>
        </row>
        <row r="64">
          <cell r="A64" t="str">
            <v>AVE44</v>
          </cell>
          <cell r="B64" t="str">
            <v xml:space="preserve">    - Car purchase</v>
          </cell>
          <cell r="C64" t="str">
            <v>Unit</v>
          </cell>
          <cell r="D64">
            <v>2</v>
          </cell>
          <cell r="E64">
            <v>13000</v>
          </cell>
          <cell r="F64">
            <v>26000</v>
          </cell>
          <cell r="G64">
            <v>0</v>
          </cell>
          <cell r="H64">
            <v>0</v>
          </cell>
          <cell r="I64">
            <v>27990.46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AF64">
            <v>27990.46</v>
          </cell>
        </row>
        <row r="65">
          <cell r="A65" t="str">
            <v>TLVXX</v>
          </cell>
          <cell r="B65" t="str">
            <v xml:space="preserve">    - Truck and car rent</v>
          </cell>
          <cell r="C65" t="str">
            <v>Month</v>
          </cell>
          <cell r="D65">
            <v>44</v>
          </cell>
          <cell r="E65">
            <v>736.36363636363637</v>
          </cell>
          <cell r="F65">
            <v>32400</v>
          </cell>
          <cell r="G65">
            <v>0</v>
          </cell>
          <cell r="H65">
            <v>618.70000000000005</v>
          </cell>
          <cell r="I65">
            <v>476.33</v>
          </cell>
          <cell r="J65">
            <v>513.30999999999995</v>
          </cell>
          <cell r="K65">
            <v>540.49</v>
          </cell>
          <cell r="L65">
            <v>496.12</v>
          </cell>
          <cell r="M65">
            <v>489.76</v>
          </cell>
          <cell r="N65">
            <v>482.75</v>
          </cell>
          <cell r="O65">
            <v>484.26</v>
          </cell>
          <cell r="P65">
            <v>499.55</v>
          </cell>
          <cell r="AF65">
            <v>4601.2700000000004</v>
          </cell>
        </row>
        <row r="66">
          <cell r="A66" t="str">
            <v>AVEBI</v>
          </cell>
          <cell r="B66" t="str">
            <v xml:space="preserve">    - Bicycles purchase - 6 vehicles</v>
          </cell>
          <cell r="C66" t="str">
            <v>Unit</v>
          </cell>
          <cell r="D66">
            <v>6</v>
          </cell>
          <cell r="E66">
            <v>80</v>
          </cell>
          <cell r="F66">
            <v>480</v>
          </cell>
          <cell r="G66">
            <v>0</v>
          </cell>
          <cell r="H66">
            <v>49.32</v>
          </cell>
          <cell r="I66">
            <v>105.64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AF66">
            <v>154.96</v>
          </cell>
        </row>
        <row r="67">
          <cell r="A67" t="str">
            <v>TFLXX</v>
          </cell>
          <cell r="B67" t="str">
            <v xml:space="preserve">    - National freight</v>
          </cell>
          <cell r="C67" t="str">
            <v>freight</v>
          </cell>
          <cell r="D67">
            <v>6</v>
          </cell>
          <cell r="E67">
            <v>500</v>
          </cell>
          <cell r="F67">
            <v>3000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55.65</v>
          </cell>
          <cell r="N67">
            <v>30.72</v>
          </cell>
          <cell r="O67">
            <v>39.619999999999997</v>
          </cell>
          <cell r="P67">
            <v>1130.8</v>
          </cell>
          <cell r="AF67">
            <v>1256.79</v>
          </cell>
        </row>
        <row r="69">
          <cell r="B69" t="str">
            <v>3.2 Furniture, computer equipment</v>
          </cell>
        </row>
        <row r="71">
          <cell r="A71" t="str">
            <v>AINLT</v>
          </cell>
          <cell r="B71" t="str">
            <v xml:space="preserve">    - Laptop</v>
          </cell>
          <cell r="C71" t="str">
            <v>Unit</v>
          </cell>
          <cell r="D71">
            <v>3</v>
          </cell>
          <cell r="E71">
            <v>1100</v>
          </cell>
          <cell r="F71">
            <v>3300</v>
          </cell>
          <cell r="G71">
            <v>0</v>
          </cell>
          <cell r="H71">
            <v>3391.47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AF71">
            <v>3391.47</v>
          </cell>
        </row>
        <row r="72">
          <cell r="A72" t="str">
            <v>AINDT</v>
          </cell>
          <cell r="B72" t="str">
            <v xml:space="preserve">    - Desk top</v>
          </cell>
          <cell r="C72" t="str">
            <v>Unit</v>
          </cell>
          <cell r="D72">
            <v>4</v>
          </cell>
          <cell r="E72">
            <v>700</v>
          </cell>
          <cell r="F72">
            <v>2800</v>
          </cell>
          <cell r="G72">
            <v>0</v>
          </cell>
          <cell r="H72">
            <v>0</v>
          </cell>
          <cell r="I72">
            <v>1338.86</v>
          </cell>
          <cell r="J72">
            <v>1424.9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AF72">
            <v>2763.76</v>
          </cell>
        </row>
        <row r="73">
          <cell r="A73" t="str">
            <v>AINPR</v>
          </cell>
          <cell r="B73" t="str">
            <v xml:space="preserve">    - Printer</v>
          </cell>
          <cell r="C73" t="str">
            <v>Unit</v>
          </cell>
          <cell r="D73">
            <v>3</v>
          </cell>
          <cell r="E73">
            <v>150</v>
          </cell>
          <cell r="F73">
            <v>450</v>
          </cell>
          <cell r="G73">
            <v>0</v>
          </cell>
          <cell r="H73">
            <v>130.02000000000001</v>
          </cell>
          <cell r="I73">
            <v>0</v>
          </cell>
          <cell r="J73">
            <v>337.8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AF73">
            <v>467.82000000000005</v>
          </cell>
        </row>
        <row r="74">
          <cell r="A74" t="str">
            <v>AINPH</v>
          </cell>
          <cell r="B74" t="str">
            <v xml:space="preserve">    - Photocopy machine/scanner</v>
          </cell>
          <cell r="C74" t="str">
            <v>Unit</v>
          </cell>
          <cell r="D74">
            <v>1</v>
          </cell>
          <cell r="E74">
            <v>1300</v>
          </cell>
          <cell r="F74">
            <v>1300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1335.71</v>
          </cell>
          <cell r="N74">
            <v>0</v>
          </cell>
          <cell r="O74">
            <v>0</v>
          </cell>
          <cell r="P74">
            <v>0</v>
          </cell>
          <cell r="AF74">
            <v>1335.71</v>
          </cell>
        </row>
        <row r="76">
          <cell r="B76" t="str">
            <v>3.3 Machines, tools…</v>
          </cell>
        </row>
        <row r="78">
          <cell r="B78" t="str">
            <v>3.4 Spare parts/equipment for machines, tools</v>
          </cell>
        </row>
        <row r="80">
          <cell r="A80" t="str">
            <v>BBEXX</v>
          </cell>
          <cell r="B80" t="str">
            <v xml:space="preserve">   - Office supply and Stationaries</v>
          </cell>
          <cell r="C80" t="str">
            <v>Month</v>
          </cell>
          <cell r="D80">
            <v>24</v>
          </cell>
          <cell r="E80">
            <v>480</v>
          </cell>
          <cell r="F80">
            <v>11520</v>
          </cell>
          <cell r="G80">
            <v>0</v>
          </cell>
          <cell r="H80">
            <v>644.05999999999995</v>
          </cell>
          <cell r="I80">
            <v>846.68</v>
          </cell>
          <cell r="J80">
            <v>1800.13</v>
          </cell>
          <cell r="K80">
            <v>915.95</v>
          </cell>
          <cell r="L80">
            <v>716.79</v>
          </cell>
          <cell r="M80">
            <v>155.88999999999999</v>
          </cell>
          <cell r="N80">
            <v>134.44</v>
          </cell>
          <cell r="O80">
            <v>218.97</v>
          </cell>
          <cell r="P80">
            <v>869.3</v>
          </cell>
          <cell r="AF80">
            <v>6302.21</v>
          </cell>
        </row>
        <row r="82">
          <cell r="B82" t="str">
            <v>3.5 Other (please specify)</v>
          </cell>
        </row>
        <row r="83">
          <cell r="B83" t="str">
            <v>3.5.1 Small logistics equipment</v>
          </cell>
        </row>
        <row r="85">
          <cell r="A85" t="str">
            <v>ASAXX</v>
          </cell>
          <cell r="B85" t="str">
            <v xml:space="preserve">     - Communications equipment</v>
          </cell>
          <cell r="F85">
            <v>965</v>
          </cell>
          <cell r="G85">
            <v>578.94000000000005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774.71</v>
          </cell>
          <cell r="N85">
            <v>0</v>
          </cell>
          <cell r="O85">
            <v>0</v>
          </cell>
          <cell r="P85">
            <v>0</v>
          </cell>
          <cell r="AF85">
            <v>1353.65</v>
          </cell>
        </row>
        <row r="86">
          <cell r="A86" t="str">
            <v>AINCM</v>
          </cell>
          <cell r="B86" t="str">
            <v xml:space="preserve">    - Camera</v>
          </cell>
          <cell r="C86" t="str">
            <v>Unit</v>
          </cell>
          <cell r="D86">
            <v>1</v>
          </cell>
          <cell r="E86">
            <v>650</v>
          </cell>
          <cell r="F86">
            <v>650</v>
          </cell>
          <cell r="G86">
            <v>271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AF86">
            <v>271</v>
          </cell>
        </row>
        <row r="87">
          <cell r="A87" t="str">
            <v>AGEXX</v>
          </cell>
          <cell r="B87" t="str">
            <v xml:space="preserve">    - Generator</v>
          </cell>
          <cell r="C87" t="str">
            <v>Unit</v>
          </cell>
          <cell r="D87">
            <v>1</v>
          </cell>
          <cell r="E87">
            <v>1500</v>
          </cell>
          <cell r="F87">
            <v>1500</v>
          </cell>
          <cell r="AF87">
            <v>0</v>
          </cell>
        </row>
        <row r="88">
          <cell r="A88" t="str">
            <v>AINXX</v>
          </cell>
          <cell r="B88" t="str">
            <v xml:space="preserve">    - Small logistics equipment </v>
          </cell>
          <cell r="C88" t="str">
            <v>Unit</v>
          </cell>
          <cell r="D88">
            <v>3</v>
          </cell>
          <cell r="E88">
            <v>400</v>
          </cell>
          <cell r="F88">
            <v>1200</v>
          </cell>
          <cell r="G88">
            <v>220.71</v>
          </cell>
          <cell r="H88">
            <v>0</v>
          </cell>
          <cell r="I88">
            <v>0</v>
          </cell>
          <cell r="J88">
            <v>93.1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127.16</v>
          </cell>
          <cell r="AF88">
            <v>440.97</v>
          </cell>
        </row>
        <row r="92">
          <cell r="B92" t="str">
            <v>3.5.2 Sanitation activities</v>
          </cell>
        </row>
        <row r="94">
          <cell r="A94" t="str">
            <v>SNLLA</v>
          </cell>
          <cell r="B94" t="str">
            <v xml:space="preserve">    - Latrines</v>
          </cell>
          <cell r="C94" t="str">
            <v>beneficiary</v>
          </cell>
          <cell r="D94">
            <v>12000</v>
          </cell>
          <cell r="E94">
            <v>9.0506699860237596</v>
          </cell>
          <cell r="F94">
            <v>108608.03983228511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190.15</v>
          </cell>
          <cell r="L94">
            <v>97.76</v>
          </cell>
          <cell r="M94">
            <v>484.6</v>
          </cell>
          <cell r="N94">
            <v>576.96</v>
          </cell>
          <cell r="O94">
            <v>868.82</v>
          </cell>
          <cell r="P94">
            <v>11068.46</v>
          </cell>
          <cell r="AF94">
            <v>13286.75</v>
          </cell>
        </row>
        <row r="95">
          <cell r="A95" t="str">
            <v>SNUDR</v>
          </cell>
          <cell r="B95" t="str">
            <v xml:space="preserve">    - Drainage</v>
          </cell>
          <cell r="C95" t="str">
            <v>beneficiary</v>
          </cell>
          <cell r="D95">
            <v>50000</v>
          </cell>
          <cell r="E95">
            <v>0.46186079664570229</v>
          </cell>
          <cell r="F95">
            <v>23093.039832285114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833.85</v>
          </cell>
          <cell r="O95">
            <v>2626.44</v>
          </cell>
          <cell r="P95">
            <v>280.88</v>
          </cell>
          <cell r="AF95">
            <v>3741.17</v>
          </cell>
        </row>
        <row r="96">
          <cell r="A96" t="str">
            <v>SNUVC</v>
          </cell>
          <cell r="B96" t="str">
            <v xml:space="preserve">    - Vector control</v>
          </cell>
          <cell r="C96" t="str">
            <v>Shelter</v>
          </cell>
          <cell r="D96">
            <v>8500</v>
          </cell>
          <cell r="E96">
            <v>11.615781970649891</v>
          </cell>
          <cell r="F96">
            <v>98734.146750524073</v>
          </cell>
          <cell r="G96">
            <v>0</v>
          </cell>
          <cell r="H96">
            <v>0</v>
          </cell>
          <cell r="I96">
            <v>3073.39</v>
          </cell>
          <cell r="J96">
            <v>6517.75</v>
          </cell>
          <cell r="K96">
            <v>1361.73</v>
          </cell>
          <cell r="L96">
            <v>591.47</v>
          </cell>
          <cell r="M96">
            <v>2814.17</v>
          </cell>
          <cell r="N96">
            <v>68.02</v>
          </cell>
          <cell r="O96">
            <v>4316.3100000000004</v>
          </cell>
          <cell r="P96">
            <v>26</v>
          </cell>
          <cell r="AF96">
            <v>18768.84</v>
          </cell>
        </row>
        <row r="97">
          <cell r="A97" t="str">
            <v>WGSXX</v>
          </cell>
          <cell r="B97" t="str">
            <v xml:space="preserve">    - Hygiene</v>
          </cell>
          <cell r="C97" t="str">
            <v>beneficiary</v>
          </cell>
          <cell r="D97">
            <v>50000</v>
          </cell>
          <cell r="E97">
            <v>0.49340000000000001</v>
          </cell>
          <cell r="F97">
            <v>24670</v>
          </cell>
          <cell r="G97">
            <v>0</v>
          </cell>
          <cell r="H97">
            <v>0</v>
          </cell>
          <cell r="I97">
            <v>0</v>
          </cell>
          <cell r="J97">
            <v>100.63</v>
          </cell>
          <cell r="K97">
            <v>32.29</v>
          </cell>
          <cell r="L97">
            <v>29.99</v>
          </cell>
          <cell r="M97">
            <v>1053.92</v>
          </cell>
          <cell r="N97">
            <v>152.05000000000001</v>
          </cell>
          <cell r="O97">
            <v>98.62</v>
          </cell>
          <cell r="P97">
            <v>1631.55</v>
          </cell>
          <cell r="AF97">
            <v>3099.05</v>
          </cell>
        </row>
        <row r="98">
          <cell r="A98" t="str">
            <v>SNUCP</v>
          </cell>
          <cell r="B98" t="str">
            <v xml:space="preserve">    - Contingency plan</v>
          </cell>
          <cell r="C98" t="str">
            <v>beneficiary</v>
          </cell>
          <cell r="D98">
            <v>50000</v>
          </cell>
          <cell r="E98">
            <v>0.12</v>
          </cell>
          <cell r="F98">
            <v>6000</v>
          </cell>
          <cell r="AF98">
            <v>0</v>
          </cell>
        </row>
        <row r="99">
          <cell r="A99" t="str">
            <v>SNLDS</v>
          </cell>
          <cell r="B99" t="str">
            <v xml:space="preserve">    - Disposal site</v>
          </cell>
          <cell r="C99" t="str">
            <v>Family</v>
          </cell>
          <cell r="D99">
            <v>2000</v>
          </cell>
          <cell r="E99">
            <v>20</v>
          </cell>
          <cell r="F99">
            <v>40000</v>
          </cell>
          <cell r="AF99">
            <v>0</v>
          </cell>
        </row>
        <row r="102">
          <cell r="B102" t="str">
            <v>Subtotal Equipment and supplies</v>
          </cell>
          <cell r="F102">
            <v>386670.22641509428</v>
          </cell>
          <cell r="G102">
            <v>1070.6500000000001</v>
          </cell>
          <cell r="H102">
            <v>4833.57</v>
          </cell>
          <cell r="I102">
            <v>33831.360000000001</v>
          </cell>
          <cell r="J102">
            <v>10787.62</v>
          </cell>
          <cell r="K102">
            <v>3040.61</v>
          </cell>
          <cell r="L102">
            <v>1932.1299999999999</v>
          </cell>
          <cell r="M102">
            <v>7164.41</v>
          </cell>
          <cell r="N102">
            <v>2278.7900000000004</v>
          </cell>
          <cell r="O102">
            <v>8653.0400000000027</v>
          </cell>
          <cell r="P102">
            <v>15633.699999999997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89225.88</v>
          </cell>
        </row>
        <row r="105">
          <cell r="B105" t="str">
            <v>4. Local office</v>
          </cell>
        </row>
        <row r="106">
          <cell r="B106" t="str">
            <v>4.1 Vehicle costs</v>
          </cell>
        </row>
        <row r="108">
          <cell r="A108" t="str">
            <v>TVRVH</v>
          </cell>
          <cell r="B108" t="str">
            <v xml:space="preserve">    - Running costs vehicles - 3 vehicles &amp; 1 truck</v>
          </cell>
          <cell r="C108" t="str">
            <v>Month</v>
          </cell>
          <cell r="D108">
            <v>24</v>
          </cell>
          <cell r="E108">
            <v>1252.4166666666667</v>
          </cell>
          <cell r="F108">
            <v>30058</v>
          </cell>
          <cell r="G108">
            <v>0</v>
          </cell>
          <cell r="H108">
            <v>35.42</v>
          </cell>
          <cell r="I108">
            <v>1530.59</v>
          </cell>
          <cell r="J108">
            <v>330.02</v>
          </cell>
          <cell r="K108">
            <v>291.32</v>
          </cell>
          <cell r="L108">
            <v>460.26</v>
          </cell>
          <cell r="M108">
            <v>492.43</v>
          </cell>
          <cell r="N108">
            <v>451.15</v>
          </cell>
          <cell r="O108">
            <v>393.71</v>
          </cell>
          <cell r="P108">
            <v>336.25</v>
          </cell>
          <cell r="AF108">
            <v>4321.1499999999996</v>
          </cell>
        </row>
        <row r="109">
          <cell r="A109" t="str">
            <v>TVRBI</v>
          </cell>
          <cell r="B109" t="str">
            <v xml:space="preserve">    - maintenance bicycles - 6 bicycles</v>
          </cell>
          <cell r="C109" t="str">
            <v>Month</v>
          </cell>
          <cell r="D109">
            <v>24</v>
          </cell>
          <cell r="E109">
            <v>10</v>
          </cell>
          <cell r="F109">
            <v>240</v>
          </cell>
          <cell r="AF109">
            <v>0</v>
          </cell>
        </row>
        <row r="112">
          <cell r="B112" t="str">
            <v>4.2 Office rent</v>
          </cell>
        </row>
        <row r="114">
          <cell r="A114">
            <v>0</v>
          </cell>
          <cell r="B114" t="str">
            <v xml:space="preserve">    - Office &amp; storage rent </v>
          </cell>
          <cell r="C114" t="str">
            <v>Month</v>
          </cell>
          <cell r="D114">
            <v>24</v>
          </cell>
          <cell r="E114">
            <v>487.5</v>
          </cell>
          <cell r="F114">
            <v>11700</v>
          </cell>
          <cell r="G114">
            <v>0</v>
          </cell>
          <cell r="H114">
            <v>123.29</v>
          </cell>
          <cell r="I114">
            <v>260.13</v>
          </cell>
          <cell r="J114">
            <v>379.24</v>
          </cell>
          <cell r="K114">
            <v>309.89</v>
          </cell>
          <cell r="L114">
            <v>301.08</v>
          </cell>
          <cell r="M114">
            <v>541.91</v>
          </cell>
          <cell r="N114">
            <v>294.39</v>
          </cell>
          <cell r="O114">
            <v>266.12</v>
          </cell>
          <cell r="P114">
            <v>320.74</v>
          </cell>
          <cell r="AF114">
            <v>2796.79</v>
          </cell>
        </row>
        <row r="115">
          <cell r="A115" t="str">
            <v>BBRRT</v>
          </cell>
          <cell r="B115" t="str">
            <v>Office rent</v>
          </cell>
          <cell r="F115">
            <v>8400</v>
          </cell>
          <cell r="G115">
            <v>0</v>
          </cell>
          <cell r="H115">
            <v>123.29</v>
          </cell>
          <cell r="I115">
            <v>260.13</v>
          </cell>
          <cell r="J115">
            <v>379.24</v>
          </cell>
          <cell r="K115">
            <v>309.89</v>
          </cell>
          <cell r="L115">
            <v>301.08</v>
          </cell>
          <cell r="M115">
            <v>541.91</v>
          </cell>
          <cell r="N115">
            <v>294.39</v>
          </cell>
          <cell r="O115">
            <v>266.12</v>
          </cell>
          <cell r="P115">
            <v>320.74</v>
          </cell>
        </row>
        <row r="116">
          <cell r="A116" t="str">
            <v>BSRRT</v>
          </cell>
          <cell r="B116" t="str">
            <v>Storage rent</v>
          </cell>
          <cell r="F116">
            <v>3300</v>
          </cell>
        </row>
        <row r="117">
          <cell r="A117">
            <v>0</v>
          </cell>
          <cell r="B117" t="str">
            <v xml:space="preserve">    - Office and storage rehabilitation</v>
          </cell>
          <cell r="C117" t="str">
            <v>Month</v>
          </cell>
          <cell r="D117">
            <v>24</v>
          </cell>
          <cell r="E117">
            <v>152.5</v>
          </cell>
          <cell r="F117">
            <v>3660</v>
          </cell>
          <cell r="G117">
            <v>0</v>
          </cell>
          <cell r="H117">
            <v>21.99</v>
          </cell>
          <cell r="I117">
            <v>198.93</v>
          </cell>
          <cell r="J117">
            <v>196.41</v>
          </cell>
          <cell r="K117">
            <v>197.24</v>
          </cell>
          <cell r="L117">
            <v>875.09</v>
          </cell>
          <cell r="M117">
            <v>545.14</v>
          </cell>
          <cell r="N117">
            <v>71.319999999999993</v>
          </cell>
          <cell r="O117">
            <v>611.82000000000005</v>
          </cell>
          <cell r="P117">
            <v>1.7</v>
          </cell>
          <cell r="AF117">
            <v>2719.6400000000003</v>
          </cell>
        </row>
        <row r="118">
          <cell r="A118" t="str">
            <v>BBRRH</v>
          </cell>
          <cell r="B118" t="str">
            <v>Office rehabilitation</v>
          </cell>
          <cell r="F118">
            <v>960</v>
          </cell>
          <cell r="G118">
            <v>0</v>
          </cell>
          <cell r="H118">
            <v>21.99</v>
          </cell>
          <cell r="I118">
            <v>159.96</v>
          </cell>
          <cell r="J118">
            <v>196.41</v>
          </cell>
          <cell r="K118">
            <v>197.24</v>
          </cell>
          <cell r="L118">
            <v>875.09</v>
          </cell>
          <cell r="M118">
            <v>545.14</v>
          </cell>
          <cell r="N118">
            <v>71.319999999999993</v>
          </cell>
          <cell r="O118">
            <v>0</v>
          </cell>
          <cell r="P118">
            <v>1.7</v>
          </cell>
        </row>
        <row r="119">
          <cell r="A119" t="str">
            <v>BSRRH</v>
          </cell>
          <cell r="B119" t="str">
            <v>Storage rehabilitation</v>
          </cell>
          <cell r="F119">
            <v>2700</v>
          </cell>
          <cell r="G119">
            <v>0</v>
          </cell>
          <cell r="H119">
            <v>0</v>
          </cell>
          <cell r="I119">
            <v>38.97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611.82000000000005</v>
          </cell>
          <cell r="P119">
            <v>0</v>
          </cell>
        </row>
        <row r="120">
          <cell r="B120">
            <v>0</v>
          </cell>
        </row>
        <row r="121">
          <cell r="B121" t="str">
            <v>4.3 Consumables - office supplies</v>
          </cell>
        </row>
        <row r="123">
          <cell r="B123" t="str">
            <v>4.4 Other services (tel/fax, electricity/heating, maintenance)</v>
          </cell>
        </row>
        <row r="125">
          <cell r="A125">
            <v>0</v>
          </cell>
          <cell r="B125" t="str">
            <v xml:space="preserve">    - communication costs</v>
          </cell>
          <cell r="C125" t="str">
            <v>Month</v>
          </cell>
          <cell r="D125">
            <v>24</v>
          </cell>
          <cell r="E125">
            <v>595</v>
          </cell>
          <cell r="F125">
            <v>14280</v>
          </cell>
          <cell r="G125">
            <v>0</v>
          </cell>
          <cell r="H125">
            <v>169.84</v>
          </cell>
          <cell r="I125">
            <v>57.29</v>
          </cell>
          <cell r="J125">
            <v>373.96999999999997</v>
          </cell>
          <cell r="K125">
            <v>270.78000000000003</v>
          </cell>
          <cell r="L125">
            <v>180.2</v>
          </cell>
          <cell r="M125">
            <v>815.21</v>
          </cell>
          <cell r="N125">
            <v>206.83999999999997</v>
          </cell>
          <cell r="O125">
            <v>14.93</v>
          </cell>
          <cell r="P125">
            <v>405.27</v>
          </cell>
          <cell r="AF125">
            <v>2494.33</v>
          </cell>
        </row>
        <row r="126">
          <cell r="A126" t="str">
            <v>CTPXX</v>
          </cell>
          <cell r="B126" t="str">
            <v>Cellular &amp; fix phone communication cost</v>
          </cell>
          <cell r="F126">
            <v>6720</v>
          </cell>
          <cell r="G126">
            <v>0</v>
          </cell>
          <cell r="H126">
            <v>145.24</v>
          </cell>
          <cell r="I126">
            <v>40.9</v>
          </cell>
          <cell r="J126">
            <v>306.02999999999997</v>
          </cell>
          <cell r="K126">
            <v>226.58</v>
          </cell>
          <cell r="L126">
            <v>115.81</v>
          </cell>
          <cell r="M126">
            <v>44.27</v>
          </cell>
          <cell r="N126">
            <v>115.38</v>
          </cell>
          <cell r="O126">
            <v>0</v>
          </cell>
          <cell r="P126">
            <v>287.85000000000002</v>
          </cell>
        </row>
        <row r="127">
          <cell r="A127" t="str">
            <v>CTSXX</v>
          </cell>
          <cell r="B127" t="str">
            <v>Satellite communication cost</v>
          </cell>
          <cell r="F127">
            <v>720</v>
          </cell>
          <cell r="G127">
            <v>0</v>
          </cell>
          <cell r="H127">
            <v>16.13</v>
          </cell>
          <cell r="I127">
            <v>16.39</v>
          </cell>
          <cell r="J127">
            <v>16.34</v>
          </cell>
          <cell r="K127">
            <v>17.91</v>
          </cell>
          <cell r="L127">
            <v>16.16</v>
          </cell>
          <cell r="M127">
            <v>15.51</v>
          </cell>
          <cell r="N127">
            <v>41.89</v>
          </cell>
          <cell r="O127">
            <v>14.93</v>
          </cell>
          <cell r="P127">
            <v>20.28</v>
          </cell>
        </row>
        <row r="128">
          <cell r="A128" t="str">
            <v>CINXX</v>
          </cell>
          <cell r="B128" t="str">
            <v>Internet communication cost</v>
          </cell>
          <cell r="F128">
            <v>840</v>
          </cell>
          <cell r="G128">
            <v>0</v>
          </cell>
          <cell r="H128">
            <v>8.4700000000000006</v>
          </cell>
          <cell r="I128">
            <v>0</v>
          </cell>
          <cell r="J128">
            <v>51.6</v>
          </cell>
          <cell r="K128">
            <v>26.29</v>
          </cell>
          <cell r="L128">
            <v>48.23</v>
          </cell>
          <cell r="M128">
            <v>683.97</v>
          </cell>
          <cell r="N128">
            <v>49.57</v>
          </cell>
          <cell r="O128">
            <v>0</v>
          </cell>
          <cell r="P128">
            <v>97.14</v>
          </cell>
        </row>
        <row r="129">
          <cell r="A129" t="str">
            <v>CRAXX</v>
          </cell>
          <cell r="B129" t="str">
            <v>Radio communication cost</v>
          </cell>
          <cell r="F129">
            <v>6000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71.459999999999994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UINXX</v>
          </cell>
          <cell r="B130" t="str">
            <v xml:space="preserve">    - Computer maintenance</v>
          </cell>
          <cell r="C130" t="str">
            <v>Month</v>
          </cell>
          <cell r="D130">
            <v>24</v>
          </cell>
          <cell r="E130">
            <v>50</v>
          </cell>
          <cell r="F130">
            <v>1200</v>
          </cell>
          <cell r="AF130">
            <v>0</v>
          </cell>
        </row>
        <row r="131">
          <cell r="A131" t="str">
            <v>UGEXX</v>
          </cell>
          <cell r="B131" t="str">
            <v xml:space="preserve">    - Running costs generator </v>
          </cell>
          <cell r="C131" t="str">
            <v>Month</v>
          </cell>
          <cell r="D131">
            <v>24</v>
          </cell>
          <cell r="E131">
            <v>19.083333333333332</v>
          </cell>
          <cell r="F131">
            <v>458</v>
          </cell>
          <cell r="AF131">
            <v>0</v>
          </cell>
        </row>
        <row r="133">
          <cell r="B133" t="str">
            <v>Subtotal Local office</v>
          </cell>
          <cell r="F133">
            <v>61596</v>
          </cell>
          <cell r="G133">
            <v>0</v>
          </cell>
          <cell r="H133">
            <v>350.54</v>
          </cell>
          <cell r="I133">
            <v>2046.9399999999998</v>
          </cell>
          <cell r="J133">
            <v>1279.6399999999999</v>
          </cell>
          <cell r="K133">
            <v>1069.23</v>
          </cell>
          <cell r="L133">
            <v>1816.6299999999999</v>
          </cell>
          <cell r="M133">
            <v>2394.69</v>
          </cell>
          <cell r="N133">
            <v>1023.6999999999998</v>
          </cell>
          <cell r="O133">
            <v>1286.5800000000002</v>
          </cell>
          <cell r="P133">
            <v>1063.96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12331.91</v>
          </cell>
        </row>
        <row r="135">
          <cell r="B135" t="str">
            <v>5. Other costs, services8</v>
          </cell>
        </row>
        <row r="136">
          <cell r="B136" t="str">
            <v>5.1 Publications9</v>
          </cell>
        </row>
        <row r="138">
          <cell r="B138" t="str">
            <v>5.2 Studies, research9</v>
          </cell>
        </row>
        <row r="140">
          <cell r="B140" t="str">
            <v>5.3 Auditing costs</v>
          </cell>
        </row>
        <row r="142">
          <cell r="A142" t="str">
            <v>XAFXX</v>
          </cell>
          <cell r="B142" t="str">
            <v xml:space="preserve">    - external audit</v>
          </cell>
          <cell r="C142" t="str">
            <v>Unit</v>
          </cell>
          <cell r="D142">
            <v>3</v>
          </cell>
          <cell r="E142">
            <v>5000</v>
          </cell>
          <cell r="F142">
            <v>15000</v>
          </cell>
          <cell r="AF142">
            <v>0</v>
          </cell>
        </row>
        <row r="144">
          <cell r="B144" t="str">
            <v>5.4 Evaluation costs</v>
          </cell>
        </row>
        <row r="146">
          <cell r="A146" t="str">
            <v>XCBXX</v>
          </cell>
          <cell r="B146" t="str">
            <v xml:space="preserve">    - Assessment realized for the proposition</v>
          </cell>
          <cell r="C146" t="str">
            <v>Unit</v>
          </cell>
          <cell r="D146">
            <v>1</v>
          </cell>
          <cell r="E146">
            <v>3000</v>
          </cell>
          <cell r="F146">
            <v>3000</v>
          </cell>
          <cell r="AF146">
            <v>0</v>
          </cell>
        </row>
        <row r="148">
          <cell r="B148" t="str">
            <v>5.5 Translation, interpreters</v>
          </cell>
        </row>
        <row r="149">
          <cell r="B149" t="str">
            <v>5.6 Financial services (bank guarantee costs etc.)</v>
          </cell>
        </row>
        <row r="151">
          <cell r="A151" t="str">
            <v>XFBXX</v>
          </cell>
          <cell r="B151" t="str">
            <v xml:space="preserve">    - Bank fees</v>
          </cell>
          <cell r="C151" t="str">
            <v>Month</v>
          </cell>
          <cell r="D151">
            <v>24</v>
          </cell>
          <cell r="E151">
            <v>255</v>
          </cell>
          <cell r="F151">
            <v>6120</v>
          </cell>
          <cell r="G151">
            <v>0</v>
          </cell>
          <cell r="H151">
            <v>16.93</v>
          </cell>
          <cell r="I151">
            <v>1.3</v>
          </cell>
          <cell r="J151">
            <v>30.53</v>
          </cell>
          <cell r="K151">
            <v>-21.32</v>
          </cell>
          <cell r="L151">
            <v>6.77</v>
          </cell>
          <cell r="M151">
            <v>42.48</v>
          </cell>
          <cell r="N151">
            <v>28.48</v>
          </cell>
          <cell r="O151">
            <v>22.56</v>
          </cell>
          <cell r="P151">
            <v>42.2</v>
          </cell>
          <cell r="AF151">
            <v>169.93</v>
          </cell>
        </row>
        <row r="153">
          <cell r="B153" t="str">
            <v>5.7 Costs of conferences/seminars9</v>
          </cell>
        </row>
        <row r="154">
          <cell r="B154" t="str">
            <v>5.8  Visibility actions</v>
          </cell>
        </row>
        <row r="155">
          <cell r="A155" t="str">
            <v>VISBR</v>
          </cell>
          <cell r="B155" t="str">
            <v xml:space="preserve">    - Brochures</v>
          </cell>
          <cell r="C155" t="str">
            <v>Unit</v>
          </cell>
          <cell r="D155">
            <v>200</v>
          </cell>
          <cell r="E155">
            <v>3.51</v>
          </cell>
          <cell r="F155">
            <v>702</v>
          </cell>
          <cell r="AF155">
            <v>0</v>
          </cell>
        </row>
        <row r="156">
          <cell r="A156" t="str">
            <v>VISST</v>
          </cell>
          <cell r="B156" t="str">
            <v xml:space="preserve">    - Stickers (with EU logo)</v>
          </cell>
          <cell r="C156" t="str">
            <v>Unit</v>
          </cell>
          <cell r="D156">
            <v>25</v>
          </cell>
          <cell r="E156">
            <v>8</v>
          </cell>
          <cell r="F156">
            <v>200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25.6</v>
          </cell>
          <cell r="N156">
            <v>0</v>
          </cell>
          <cell r="O156">
            <v>0</v>
          </cell>
          <cell r="P156">
            <v>0</v>
          </cell>
          <cell r="AF156">
            <v>25.6</v>
          </cell>
        </row>
        <row r="157">
          <cell r="A157" t="str">
            <v>VISTS</v>
          </cell>
          <cell r="B157" t="str">
            <v xml:space="preserve">    - T-shirts (with EU logo)</v>
          </cell>
          <cell r="C157" t="str">
            <v>Unit</v>
          </cell>
          <cell r="D157">
            <v>100</v>
          </cell>
          <cell r="E157">
            <v>6</v>
          </cell>
          <cell r="F157">
            <v>600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200.36</v>
          </cell>
          <cell r="N157">
            <v>0</v>
          </cell>
          <cell r="O157">
            <v>0</v>
          </cell>
          <cell r="P157">
            <v>0</v>
          </cell>
          <cell r="AF157">
            <v>200.36</v>
          </cell>
        </row>
        <row r="159">
          <cell r="B159" t="str">
            <v>Subtotal Other costs, services</v>
          </cell>
          <cell r="F159">
            <v>25622</v>
          </cell>
          <cell r="G159">
            <v>0</v>
          </cell>
          <cell r="H159">
            <v>16.93</v>
          </cell>
          <cell r="I159">
            <v>1.3</v>
          </cell>
          <cell r="J159">
            <v>30.53</v>
          </cell>
          <cell r="K159">
            <v>-21.32</v>
          </cell>
          <cell r="L159">
            <v>6.77</v>
          </cell>
          <cell r="M159">
            <v>268.44</v>
          </cell>
          <cell r="N159">
            <v>28.48</v>
          </cell>
          <cell r="O159">
            <v>22.56</v>
          </cell>
          <cell r="P159">
            <v>42.2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395.89</v>
          </cell>
        </row>
        <row r="160">
          <cell r="C160" t="str">
            <v>All Years</v>
          </cell>
        </row>
        <row r="161">
          <cell r="B161" t="str">
            <v>Expenses</v>
          </cell>
          <cell r="C161" t="str">
            <v>Unit</v>
          </cell>
          <cell r="D161" t="str">
            <v># of units</v>
          </cell>
          <cell r="E161" t="str">
            <v>Unit rate (in EUR)</v>
          </cell>
          <cell r="F161" t="str">
            <v>Costs (in EUR)</v>
          </cell>
        </row>
        <row r="163">
          <cell r="B163" t="str">
            <v>6. Other</v>
          </cell>
        </row>
        <row r="164">
          <cell r="A164" t="str">
            <v>XJAXX</v>
          </cell>
          <cell r="B164" t="str">
            <v xml:space="preserve">    - Legal and administrative charges</v>
          </cell>
          <cell r="C164" t="str">
            <v>Month</v>
          </cell>
          <cell r="D164">
            <v>24</v>
          </cell>
          <cell r="E164">
            <v>308.33333333333331</v>
          </cell>
          <cell r="F164">
            <v>7400</v>
          </cell>
          <cell r="G164">
            <v>172.81</v>
          </cell>
          <cell r="H164">
            <v>5.38</v>
          </cell>
          <cell r="I164">
            <v>0</v>
          </cell>
          <cell r="J164">
            <v>10.62</v>
          </cell>
          <cell r="K164">
            <v>28.56</v>
          </cell>
          <cell r="L164">
            <v>2.2599999999999998</v>
          </cell>
          <cell r="M164">
            <v>3.33</v>
          </cell>
          <cell r="N164">
            <v>823.94</v>
          </cell>
          <cell r="O164">
            <v>6.38</v>
          </cell>
          <cell r="P164">
            <v>1492.96</v>
          </cell>
          <cell r="AF164">
            <v>2546.2400000000002</v>
          </cell>
        </row>
        <row r="166">
          <cell r="B166" t="str">
            <v>Subtotal Other</v>
          </cell>
          <cell r="F166">
            <v>7400</v>
          </cell>
          <cell r="G166">
            <v>172.81</v>
          </cell>
          <cell r="H166">
            <v>5.38</v>
          </cell>
          <cell r="I166">
            <v>0</v>
          </cell>
          <cell r="J166">
            <v>10.62</v>
          </cell>
          <cell r="K166">
            <v>28.56</v>
          </cell>
          <cell r="L166">
            <v>2.2599999999999998</v>
          </cell>
          <cell r="M166">
            <v>3.33</v>
          </cell>
          <cell r="N166">
            <v>823.94</v>
          </cell>
          <cell r="O166">
            <v>6.38</v>
          </cell>
          <cell r="P166">
            <v>1492.96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2546.2400000000002</v>
          </cell>
        </row>
        <row r="168">
          <cell r="B168" t="str">
            <v>7.  Subtotal direct eligible costs of the Action (1-6)</v>
          </cell>
          <cell r="F168">
            <v>926579.31244455057</v>
          </cell>
          <cell r="G168">
            <v>2932.81</v>
          </cell>
          <cell r="H168">
            <v>14625.24</v>
          </cell>
          <cell r="I168">
            <v>49308.45</v>
          </cell>
          <cell r="J168">
            <v>26325.879999999997</v>
          </cell>
          <cell r="K168">
            <v>17823.240000000002</v>
          </cell>
          <cell r="L168">
            <v>21969.95</v>
          </cell>
          <cell r="M168">
            <v>29362.239999999998</v>
          </cell>
          <cell r="N168">
            <v>19574.059999999998</v>
          </cell>
          <cell r="O168">
            <v>27351.350000000006</v>
          </cell>
          <cell r="P168">
            <v>34171.69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243444.91000000003</v>
          </cell>
        </row>
        <row r="169">
          <cell r="B169" t="str">
            <v xml:space="preserve">8. Provision for contingency reserve (maximum 5% of 7, subtotal of direct eligible costs of the Action) </v>
          </cell>
        </row>
        <row r="170">
          <cell r="B170" t="str">
            <v>9. Total direct eligible costs of the Action (7+ 8)</v>
          </cell>
          <cell r="F170">
            <v>926579.31244455057</v>
          </cell>
          <cell r="G170">
            <v>2932.81</v>
          </cell>
          <cell r="H170">
            <v>14625.24</v>
          </cell>
          <cell r="I170">
            <v>49308.45</v>
          </cell>
          <cell r="J170">
            <v>26325.879999999997</v>
          </cell>
          <cell r="K170">
            <v>17823.240000000002</v>
          </cell>
          <cell r="L170">
            <v>21969.95</v>
          </cell>
          <cell r="M170">
            <v>29362.239999999998</v>
          </cell>
          <cell r="N170">
            <v>19574.059999999998</v>
          </cell>
          <cell r="O170">
            <v>27351.350000000006</v>
          </cell>
          <cell r="P170">
            <v>34171.69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243444.91000000003</v>
          </cell>
        </row>
        <row r="171">
          <cell r="B171" t="str">
            <v>10.  Administrative costs (maximum 7% of 9, total direct eligible costs of the Action)</v>
          </cell>
          <cell r="F171">
            <v>64860.551871118543</v>
          </cell>
          <cell r="G171">
            <v>205.29670000000002</v>
          </cell>
          <cell r="H171">
            <v>1023.7668000000001</v>
          </cell>
          <cell r="I171">
            <v>3451.5915</v>
          </cell>
          <cell r="J171">
            <v>1842.8116</v>
          </cell>
          <cell r="K171">
            <v>1247.6268000000002</v>
          </cell>
          <cell r="L171">
            <v>1537.8965000000003</v>
          </cell>
          <cell r="M171">
            <v>2055.3568</v>
          </cell>
          <cell r="N171">
            <v>1370.1841999999999</v>
          </cell>
          <cell r="O171">
            <v>1914.5945000000006</v>
          </cell>
          <cell r="P171">
            <v>2392.0183000000002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17041.143700000004</v>
          </cell>
        </row>
        <row r="172">
          <cell r="B172" t="str">
            <v>11. Total eligible costs (9+10)</v>
          </cell>
          <cell r="F172">
            <v>991439.86431566905</v>
          </cell>
          <cell r="G172">
            <v>3138.1066999999998</v>
          </cell>
          <cell r="H172">
            <v>15649.006799999999</v>
          </cell>
          <cell r="I172">
            <v>52760.041499999999</v>
          </cell>
          <cell r="J172">
            <v>28168.691599999998</v>
          </cell>
          <cell r="K172">
            <v>19070.866800000003</v>
          </cell>
          <cell r="L172">
            <v>23507.8465</v>
          </cell>
          <cell r="M172">
            <v>31417.596799999999</v>
          </cell>
          <cell r="N172">
            <v>20944.244199999997</v>
          </cell>
          <cell r="O172">
            <v>29265.944500000005</v>
          </cell>
          <cell r="P172">
            <v>36563.708300000006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260486.05370000005</v>
          </cell>
        </row>
        <row r="174">
          <cell r="F174" t="str">
            <v>SAGA</v>
          </cell>
          <cell r="G174">
            <v>2932.81</v>
          </cell>
          <cell r="H174">
            <v>14625.240000000002</v>
          </cell>
          <cell r="I174">
            <v>49308.450000000004</v>
          </cell>
          <cell r="J174">
            <v>26325.88</v>
          </cell>
          <cell r="K174">
            <v>17823.239999999998</v>
          </cell>
          <cell r="L174">
            <v>21969.95</v>
          </cell>
          <cell r="M174">
            <v>29362.239999999994</v>
          </cell>
          <cell r="N174">
            <v>19574.059999999998</v>
          </cell>
          <cell r="O174">
            <v>27351.349999999991</v>
          </cell>
          <cell r="P174">
            <v>34171.69</v>
          </cell>
          <cell r="Q174" t="e">
            <v>#REF!</v>
          </cell>
          <cell r="R174" t="e">
            <v>#REF!</v>
          </cell>
          <cell r="S174" t="e">
            <v>#REF!</v>
          </cell>
          <cell r="T174" t="e">
            <v>#REF!</v>
          </cell>
          <cell r="U174" t="e">
            <v>#REF!</v>
          </cell>
          <cell r="V174" t="e">
            <v>#REF!</v>
          </cell>
          <cell r="W174" t="e">
            <v>#REF!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  <cell r="AD174" t="e">
            <v>#REF!</v>
          </cell>
          <cell r="AE174" t="e">
            <v>#REF!</v>
          </cell>
          <cell r="AF174">
            <v>243444.90999999983</v>
          </cell>
        </row>
        <row r="175">
          <cell r="F175" t="str">
            <v>Contrôle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 t="e">
            <v>#REF!</v>
          </cell>
          <cell r="R175" t="e">
            <v>#REF!</v>
          </cell>
          <cell r="S175" t="e">
            <v>#REF!</v>
          </cell>
          <cell r="T175" t="e">
            <v>#REF!</v>
          </cell>
          <cell r="U175" t="e">
            <v>#REF!</v>
          </cell>
          <cell r="V175" t="e">
            <v>#REF!</v>
          </cell>
          <cell r="W175" t="e">
            <v>#REF!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  <cell r="AD175" t="e">
            <v>#REF!</v>
          </cell>
          <cell r="AE175" t="e">
            <v>#REF!</v>
          </cell>
          <cell r="AF175">
            <v>0</v>
          </cell>
        </row>
      </sheetData>
      <sheetData sheetId="4"/>
      <sheetData sheetId="5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</row>
        <row r="2">
          <cell r="B2" t="str">
            <v>SUIVI BUDGETAIRE 07 DG 581</v>
          </cell>
          <cell r="G2">
            <v>43.16</v>
          </cell>
          <cell r="H2">
            <v>44.61</v>
          </cell>
          <cell r="I2">
            <v>44.015000000000001</v>
          </cell>
          <cell r="J2">
            <v>42.859000000000002</v>
          </cell>
          <cell r="K2">
            <v>40.704000000000001</v>
          </cell>
          <cell r="L2">
            <v>44.344000000000001</v>
          </cell>
          <cell r="M2">
            <v>44.92</v>
          </cell>
          <cell r="N2">
            <v>45.572000000000003</v>
          </cell>
          <cell r="O2">
            <v>45.43</v>
          </cell>
          <cell r="P2">
            <v>44.04</v>
          </cell>
        </row>
        <row r="3">
          <cell r="H3">
            <v>2</v>
          </cell>
          <cell r="I3">
            <v>3</v>
          </cell>
          <cell r="J3">
            <v>4</v>
          </cell>
          <cell r="K3">
            <v>5</v>
          </cell>
          <cell r="L3">
            <v>6</v>
          </cell>
          <cell r="M3">
            <v>7</v>
          </cell>
          <cell r="N3">
            <v>8</v>
          </cell>
          <cell r="O3">
            <v>9</v>
          </cell>
          <cell r="P3">
            <v>10</v>
          </cell>
          <cell r="Q3">
            <v>2</v>
          </cell>
          <cell r="R3">
            <v>2</v>
          </cell>
          <cell r="S3">
            <v>2</v>
          </cell>
          <cell r="T3">
            <v>2</v>
          </cell>
          <cell r="U3">
            <v>2</v>
          </cell>
          <cell r="V3">
            <v>2</v>
          </cell>
          <cell r="W3">
            <v>2</v>
          </cell>
          <cell r="X3">
            <v>2</v>
          </cell>
          <cell r="Y3">
            <v>2</v>
          </cell>
          <cell r="Z3">
            <v>2</v>
          </cell>
          <cell r="AA3">
            <v>2</v>
          </cell>
          <cell r="AB3">
            <v>2</v>
          </cell>
          <cell r="AC3">
            <v>2</v>
          </cell>
          <cell r="AD3">
            <v>2</v>
          </cell>
          <cell r="AE3">
            <v>2</v>
          </cell>
        </row>
        <row r="4">
          <cell r="B4" t="str">
            <v>Annex III. Budget for the Action1</v>
          </cell>
          <cell r="C4" t="str">
            <v>All Years</v>
          </cell>
          <cell r="G4" t="str">
            <v>SAGA</v>
          </cell>
        </row>
        <row r="5">
          <cell r="B5" t="str">
            <v>Expenses</v>
          </cell>
          <cell r="C5" t="str">
            <v>Unit</v>
          </cell>
          <cell r="D5" t="str">
            <v># of units</v>
          </cell>
          <cell r="E5" t="str">
            <v>Unit rate (in EUR)</v>
          </cell>
          <cell r="F5" t="str">
            <v>Costs (in EUR)3</v>
          </cell>
          <cell r="G5">
            <v>39173</v>
          </cell>
          <cell r="H5">
            <v>39203</v>
          </cell>
          <cell r="I5">
            <v>39234</v>
          </cell>
          <cell r="J5">
            <v>39264</v>
          </cell>
          <cell r="K5">
            <v>39295</v>
          </cell>
          <cell r="L5">
            <v>39326</v>
          </cell>
          <cell r="M5">
            <v>39356</v>
          </cell>
          <cell r="N5">
            <v>39387</v>
          </cell>
          <cell r="O5">
            <v>39417</v>
          </cell>
          <cell r="P5">
            <v>39448</v>
          </cell>
          <cell r="Q5">
            <v>39479</v>
          </cell>
          <cell r="R5">
            <v>39508</v>
          </cell>
          <cell r="S5">
            <v>39539</v>
          </cell>
          <cell r="T5">
            <v>39569</v>
          </cell>
          <cell r="U5">
            <v>39600</v>
          </cell>
          <cell r="V5">
            <v>39630</v>
          </cell>
          <cell r="W5">
            <v>39661</v>
          </cell>
          <cell r="X5">
            <v>39692</v>
          </cell>
          <cell r="Y5">
            <v>39722</v>
          </cell>
          <cell r="Z5">
            <v>39753</v>
          </cell>
          <cell r="AA5">
            <v>39783</v>
          </cell>
          <cell r="AB5">
            <v>39814</v>
          </cell>
          <cell r="AC5">
            <v>39845</v>
          </cell>
          <cell r="AD5">
            <v>39873</v>
          </cell>
          <cell r="AE5">
            <v>39904</v>
          </cell>
          <cell r="AF5" t="str">
            <v>TOTAL SAGA</v>
          </cell>
          <cell r="AH5" t="str">
            <v>IN EURO</v>
          </cell>
        </row>
        <row r="8">
          <cell r="B8" t="str">
            <v>1. Human Resources</v>
          </cell>
        </row>
        <row r="9">
          <cell r="B9" t="str">
            <v>1.1 Salaries (gross amounts, local staff)4</v>
          </cell>
        </row>
        <row r="10">
          <cell r="B10" t="str">
            <v xml:space="preserve">   1.1.1 Technical</v>
          </cell>
        </row>
        <row r="12">
          <cell r="B12" t="str">
            <v xml:space="preserve">    - Engineer civil work - 1 man</v>
          </cell>
          <cell r="C12" t="str">
            <v>Month</v>
          </cell>
          <cell r="D12">
            <v>23</v>
          </cell>
          <cell r="E12">
            <v>617.052333881648</v>
          </cell>
          <cell r="F12">
            <v>14192.203679277902</v>
          </cell>
          <cell r="H12">
            <v>5681.7</v>
          </cell>
          <cell r="I12">
            <v>0</v>
          </cell>
          <cell r="J12">
            <v>0</v>
          </cell>
          <cell r="K12">
            <v>2279</v>
          </cell>
          <cell r="L12">
            <v>20144.18</v>
          </cell>
          <cell r="M12">
            <v>18050</v>
          </cell>
          <cell r="N12">
            <v>18376.166700000002</v>
          </cell>
          <cell r="O12">
            <v>18749.333299999998</v>
          </cell>
          <cell r="P12">
            <v>18479</v>
          </cell>
          <cell r="AF12">
            <v>101759.38</v>
          </cell>
          <cell r="AH12">
            <v>2274.9700000000003</v>
          </cell>
        </row>
        <row r="13">
          <cell r="B13" t="str">
            <v xml:space="preserve">    - Technical supervisor - 4 men</v>
          </cell>
          <cell r="C13" t="str">
            <v>Month</v>
          </cell>
          <cell r="D13">
            <v>92</v>
          </cell>
          <cell r="E13">
            <v>445.3580020181991</v>
          </cell>
          <cell r="F13">
            <v>40972.93618567432</v>
          </cell>
          <cell r="H13">
            <v>0</v>
          </cell>
          <cell r="I13">
            <v>0</v>
          </cell>
          <cell r="J13">
            <v>140</v>
          </cell>
          <cell r="K13">
            <v>2749</v>
          </cell>
          <cell r="L13">
            <v>30409.18</v>
          </cell>
          <cell r="M13">
            <v>21920</v>
          </cell>
          <cell r="N13">
            <v>21720</v>
          </cell>
          <cell r="O13">
            <v>26334.2333</v>
          </cell>
          <cell r="P13">
            <v>22199</v>
          </cell>
          <cell r="AF13">
            <v>125471.41329999999</v>
          </cell>
          <cell r="AH13">
            <v>2804.8400000000006</v>
          </cell>
        </row>
        <row r="14">
          <cell r="B14" t="str">
            <v xml:space="preserve">    - Technician civil work - 6 men</v>
          </cell>
          <cell r="C14" t="str">
            <v>Month</v>
          </cell>
          <cell r="D14">
            <v>138</v>
          </cell>
          <cell r="E14">
            <v>41.928721174004188</v>
          </cell>
          <cell r="F14">
            <v>5786.1635220125781</v>
          </cell>
          <cell r="H14">
            <v>0</v>
          </cell>
          <cell r="I14">
            <v>0</v>
          </cell>
          <cell r="J14">
            <v>6041</v>
          </cell>
          <cell r="K14">
            <v>4860</v>
          </cell>
          <cell r="L14">
            <v>4860</v>
          </cell>
          <cell r="M14">
            <v>7366</v>
          </cell>
          <cell r="N14">
            <v>10235</v>
          </cell>
          <cell r="O14">
            <v>12157.35</v>
          </cell>
          <cell r="P14">
            <v>9720</v>
          </cell>
          <cell r="AF14">
            <v>55239.35</v>
          </cell>
          <cell r="AH14">
            <v>1246.7699999999998</v>
          </cell>
        </row>
        <row r="15">
          <cell r="B15" t="str">
            <v xml:space="preserve">    - Assistant technician civil work - 6 men</v>
          </cell>
          <cell r="C15" t="str">
            <v>Month</v>
          </cell>
          <cell r="D15">
            <v>138</v>
          </cell>
          <cell r="E15">
            <v>31.446540880503139</v>
          </cell>
          <cell r="F15">
            <v>4339.6226415094334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3688</v>
          </cell>
          <cell r="O15">
            <v>11797.35</v>
          </cell>
          <cell r="P15">
            <v>9360</v>
          </cell>
          <cell r="AF15">
            <v>24845.35</v>
          </cell>
          <cell r="AH15">
            <v>553.12</v>
          </cell>
        </row>
        <row r="16">
          <cell r="B16" t="str">
            <v xml:space="preserve">    - Public health specialist - 1 man</v>
          </cell>
          <cell r="C16" t="str">
            <v>Month</v>
          </cell>
          <cell r="D16">
            <v>23</v>
          </cell>
          <cell r="E16">
            <v>617.05233388164788</v>
          </cell>
          <cell r="F16">
            <v>14192.203679277902</v>
          </cell>
          <cell r="H16">
            <v>5681.7</v>
          </cell>
          <cell r="I16">
            <v>0</v>
          </cell>
          <cell r="J16">
            <v>0</v>
          </cell>
          <cell r="K16">
            <v>2279</v>
          </cell>
          <cell r="L16">
            <v>19197.12</v>
          </cell>
          <cell r="M16">
            <v>21050</v>
          </cell>
          <cell r="N16">
            <v>21376.166700000002</v>
          </cell>
          <cell r="O16">
            <v>21749.333299999998</v>
          </cell>
          <cell r="P16">
            <v>21000</v>
          </cell>
          <cell r="AF16">
            <v>112333.32</v>
          </cell>
          <cell r="AH16">
            <v>2509.5300000000002</v>
          </cell>
        </row>
        <row r="17">
          <cell r="B17" t="str">
            <v xml:space="preserve">    - Hygiene promotor - 17 men</v>
          </cell>
          <cell r="C17" t="str">
            <v>Month</v>
          </cell>
          <cell r="D17">
            <v>374</v>
          </cell>
          <cell r="E17">
            <v>41.928721174004188</v>
          </cell>
          <cell r="F17">
            <v>15681.341719077567</v>
          </cell>
          <cell r="H17">
            <v>0</v>
          </cell>
          <cell r="I17">
            <v>0</v>
          </cell>
          <cell r="J17">
            <v>18410</v>
          </cell>
          <cell r="K17">
            <v>32030</v>
          </cell>
          <cell r="L17">
            <v>34020</v>
          </cell>
          <cell r="M17">
            <v>31830</v>
          </cell>
          <cell r="N17">
            <v>30780</v>
          </cell>
          <cell r="O17">
            <v>36472.050000000003</v>
          </cell>
          <cell r="P17">
            <v>29675</v>
          </cell>
          <cell r="AF17">
            <v>213217.05</v>
          </cell>
          <cell r="AH17">
            <v>4844.0199999999941</v>
          </cell>
        </row>
        <row r="18">
          <cell r="B18" t="str">
            <v xml:space="preserve">    - Vector control monitoring agent - 2 men</v>
          </cell>
          <cell r="C18" t="str">
            <v>Month</v>
          </cell>
          <cell r="D18">
            <v>46</v>
          </cell>
          <cell r="E18">
            <v>41.928721174004188</v>
          </cell>
          <cell r="F18">
            <v>1928.7211740041926</v>
          </cell>
          <cell r="H18">
            <v>0</v>
          </cell>
          <cell r="I18">
            <v>0</v>
          </cell>
          <cell r="J18">
            <v>0</v>
          </cell>
          <cell r="K18">
            <v>884</v>
          </cell>
          <cell r="L18">
            <v>3240</v>
          </cell>
          <cell r="M18">
            <v>3340</v>
          </cell>
          <cell r="N18">
            <v>3240</v>
          </cell>
          <cell r="O18">
            <v>4052.45</v>
          </cell>
          <cell r="P18">
            <v>3240</v>
          </cell>
          <cell r="AF18">
            <v>17996.45</v>
          </cell>
          <cell r="AH18">
            <v>402.9799999999999</v>
          </cell>
        </row>
        <row r="20">
          <cell r="B20" t="str">
            <v xml:space="preserve">   1.1.2 Administrative/ support Staff</v>
          </cell>
        </row>
        <row r="21">
          <cell r="AH21">
            <v>0</v>
          </cell>
        </row>
        <row r="22">
          <cell r="B22" t="str">
            <v xml:space="preserve">    - Administrator - 1 person</v>
          </cell>
          <cell r="C22" t="str">
            <v>Month</v>
          </cell>
          <cell r="D22">
            <v>24</v>
          </cell>
          <cell r="E22">
            <v>617.05233388164788</v>
          </cell>
          <cell r="F22">
            <v>14809.256013159549</v>
          </cell>
          <cell r="H22">
            <v>5681.7</v>
          </cell>
          <cell r="I22">
            <v>0</v>
          </cell>
          <cell r="J22">
            <v>16228</v>
          </cell>
          <cell r="K22">
            <v>21000</v>
          </cell>
          <cell r="L22">
            <v>29689.18</v>
          </cell>
          <cell r="M22">
            <v>21050</v>
          </cell>
          <cell r="N22">
            <v>21082.8334</v>
          </cell>
          <cell r="O22">
            <v>24749.333299999998</v>
          </cell>
          <cell r="P22">
            <v>21000</v>
          </cell>
          <cell r="AF22">
            <v>160481.04670000001</v>
          </cell>
          <cell r="AH22">
            <v>3644.2999999999997</v>
          </cell>
        </row>
        <row r="23">
          <cell r="B23" t="str">
            <v xml:space="preserve">    - Secretary - 1 person</v>
          </cell>
          <cell r="C23" t="str">
            <v>Month</v>
          </cell>
          <cell r="D23">
            <v>24</v>
          </cell>
          <cell r="E23">
            <v>362.44566947634212</v>
          </cell>
          <cell r="F23">
            <v>8698.6960674322108</v>
          </cell>
          <cell r="H23">
            <v>5681.7</v>
          </cell>
          <cell r="I23">
            <v>2400</v>
          </cell>
          <cell r="J23">
            <v>12000</v>
          </cell>
          <cell r="K23">
            <v>12000</v>
          </cell>
          <cell r="L23">
            <v>20689.18</v>
          </cell>
          <cell r="M23">
            <v>12050</v>
          </cell>
          <cell r="N23">
            <v>12082.8334</v>
          </cell>
          <cell r="O23">
            <v>12749.3333</v>
          </cell>
          <cell r="P23">
            <v>15479</v>
          </cell>
          <cell r="AF23">
            <v>105132.04670000001</v>
          </cell>
          <cell r="AH23">
            <v>2388.7400000000002</v>
          </cell>
        </row>
        <row r="24">
          <cell r="B24" t="str">
            <v xml:space="preserve">    - Logistics - 2 men</v>
          </cell>
          <cell r="C24" t="str">
            <v>Month</v>
          </cell>
          <cell r="D24">
            <v>48</v>
          </cell>
          <cell r="E24">
            <v>483.18383506886238</v>
          </cell>
          <cell r="F24">
            <v>23192.824083305393</v>
          </cell>
          <cell r="H24">
            <v>5681.7</v>
          </cell>
          <cell r="I24">
            <v>13200</v>
          </cell>
          <cell r="J24">
            <v>40000</v>
          </cell>
          <cell r="K24">
            <v>32073</v>
          </cell>
          <cell r="L24">
            <v>43015.360000000001</v>
          </cell>
          <cell r="M24">
            <v>30100</v>
          </cell>
          <cell r="N24">
            <v>32128.8334</v>
          </cell>
          <cell r="O24">
            <v>18749.333299999998</v>
          </cell>
          <cell r="P24">
            <v>18000</v>
          </cell>
          <cell r="AF24">
            <v>232948.2267</v>
          </cell>
          <cell r="AH24">
            <v>5315.06</v>
          </cell>
        </row>
        <row r="25">
          <cell r="B25" t="str">
            <v xml:space="preserve">    - House staff - 2 men </v>
          </cell>
          <cell r="C25" t="str">
            <v>Month</v>
          </cell>
          <cell r="D25">
            <v>48</v>
          </cell>
          <cell r="E25">
            <v>226.69303471798494</v>
          </cell>
          <cell r="F25">
            <v>10881.265666463278</v>
          </cell>
          <cell r="H25">
            <v>0</v>
          </cell>
          <cell r="I25">
            <v>2300</v>
          </cell>
          <cell r="J25">
            <v>9546</v>
          </cell>
          <cell r="K25">
            <v>12000</v>
          </cell>
          <cell r="L25">
            <v>44463.360000000001</v>
          </cell>
          <cell r="M25">
            <v>9351</v>
          </cell>
          <cell r="N25">
            <v>8455</v>
          </cell>
          <cell r="O25">
            <v>13498.6666</v>
          </cell>
          <cell r="P25">
            <v>14519</v>
          </cell>
          <cell r="AF25">
            <v>114133.0266</v>
          </cell>
          <cell r="AH25">
            <v>2592.9900000000002</v>
          </cell>
        </row>
        <row r="26">
          <cell r="B26" t="str">
            <v xml:space="preserve">    - Drivers - 4 men</v>
          </cell>
          <cell r="C26" t="str">
            <v>Month</v>
          </cell>
          <cell r="D26">
            <v>92</v>
          </cell>
          <cell r="E26">
            <v>311.42433659528103</v>
          </cell>
          <cell r="F26">
            <v>28651.038966765856</v>
          </cell>
          <cell r="H26">
            <v>0</v>
          </cell>
          <cell r="I26">
            <v>11100</v>
          </cell>
          <cell r="J26">
            <v>26741</v>
          </cell>
          <cell r="K26">
            <v>27000</v>
          </cell>
          <cell r="L26">
            <v>53067.54</v>
          </cell>
          <cell r="M26">
            <v>27150</v>
          </cell>
          <cell r="N26">
            <v>27030</v>
          </cell>
          <cell r="O26">
            <v>29247.999899999999</v>
          </cell>
          <cell r="P26">
            <v>28437</v>
          </cell>
          <cell r="AF26">
            <v>229773.5399</v>
          </cell>
          <cell r="AH26">
            <v>5223.2099999999982</v>
          </cell>
        </row>
        <row r="27">
          <cell r="B27" t="str">
            <v xml:space="preserve">    - Translator - 1 man</v>
          </cell>
          <cell r="C27" t="str">
            <v>Month</v>
          </cell>
          <cell r="D27">
            <v>6</v>
          </cell>
          <cell r="E27">
            <v>531</v>
          </cell>
          <cell r="F27">
            <v>3186</v>
          </cell>
          <cell r="H27">
            <v>5681.7</v>
          </cell>
          <cell r="I27">
            <v>0</v>
          </cell>
          <cell r="J27">
            <v>3748.5</v>
          </cell>
          <cell r="K27">
            <v>23091</v>
          </cell>
          <cell r="L27">
            <v>26689.18</v>
          </cell>
          <cell r="M27">
            <v>18050</v>
          </cell>
          <cell r="N27">
            <v>18082.8334</v>
          </cell>
          <cell r="O27">
            <v>18749.333299999998</v>
          </cell>
          <cell r="P27">
            <v>18000</v>
          </cell>
          <cell r="AF27">
            <v>132092.54670000001</v>
          </cell>
          <cell r="AH27">
            <v>3004.0199999999995</v>
          </cell>
        </row>
        <row r="28">
          <cell r="B28" t="str">
            <v xml:space="preserve">    - Store keeper Mae Sot</v>
          </cell>
          <cell r="C28" t="str">
            <v>Month</v>
          </cell>
          <cell r="D28">
            <v>23</v>
          </cell>
          <cell r="E28">
            <v>311.42433659528103</v>
          </cell>
          <cell r="F28">
            <v>7162.7597416914641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16871.18</v>
          </cell>
          <cell r="M28">
            <v>12050</v>
          </cell>
          <cell r="N28">
            <v>12000</v>
          </cell>
          <cell r="O28">
            <v>12749.3333</v>
          </cell>
          <cell r="P28">
            <v>12479</v>
          </cell>
          <cell r="AF28">
            <v>66149.513299999991</v>
          </cell>
          <cell r="AH28">
            <v>1476.01</v>
          </cell>
        </row>
        <row r="29">
          <cell r="B29" t="str">
            <v xml:space="preserve">    - Watchmen Mae Sot</v>
          </cell>
          <cell r="C29" t="str">
            <v>Month</v>
          </cell>
          <cell r="D29">
            <v>96</v>
          </cell>
          <cell r="E29">
            <v>235.14233727368932</v>
          </cell>
          <cell r="F29">
            <v>22573.664378274174</v>
          </cell>
          <cell r="H29">
            <v>0</v>
          </cell>
          <cell r="I29">
            <v>0</v>
          </cell>
          <cell r="J29">
            <v>7891</v>
          </cell>
          <cell r="K29">
            <v>18900</v>
          </cell>
          <cell r="L29">
            <v>44367.54</v>
          </cell>
          <cell r="M29">
            <v>18150</v>
          </cell>
          <cell r="N29">
            <v>19200</v>
          </cell>
          <cell r="O29">
            <v>22498.6666</v>
          </cell>
          <cell r="P29">
            <v>24959</v>
          </cell>
          <cell r="AF29">
            <v>155966.2066</v>
          </cell>
          <cell r="AH29">
            <v>3536.2999999999993</v>
          </cell>
        </row>
        <row r="30">
          <cell r="B30" t="str">
            <v xml:space="preserve">    - Store keeper Mae La</v>
          </cell>
          <cell r="C30" t="str">
            <v>Month</v>
          </cell>
          <cell r="D30">
            <v>23</v>
          </cell>
          <cell r="E30">
            <v>41.928721174004188</v>
          </cell>
          <cell r="F30">
            <v>964.36058700209628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1620</v>
          </cell>
          <cell r="M30">
            <v>1670</v>
          </cell>
          <cell r="N30">
            <v>1620</v>
          </cell>
          <cell r="O30">
            <v>2026.2249999999999</v>
          </cell>
          <cell r="P30">
            <v>2240</v>
          </cell>
          <cell r="AF30">
            <v>9176.2250000000004</v>
          </cell>
          <cell r="AH30">
            <v>204.70999999999998</v>
          </cell>
        </row>
        <row r="31">
          <cell r="B31" t="str">
            <v xml:space="preserve">    - Watchmen Mae La</v>
          </cell>
          <cell r="C31" t="str">
            <v>Month</v>
          </cell>
          <cell r="D31">
            <v>24</v>
          </cell>
          <cell r="E31">
            <v>125.78616352201259</v>
          </cell>
          <cell r="F31">
            <v>3018.867924528302</v>
          </cell>
          <cell r="H31">
            <v>0</v>
          </cell>
          <cell r="I31">
            <v>0</v>
          </cell>
          <cell r="J31">
            <v>110</v>
          </cell>
          <cell r="K31">
            <v>0</v>
          </cell>
          <cell r="L31">
            <v>5540</v>
          </cell>
          <cell r="M31">
            <v>4470</v>
          </cell>
          <cell r="N31">
            <v>4320</v>
          </cell>
          <cell r="O31">
            <v>5538.6750000000002</v>
          </cell>
          <cell r="P31">
            <v>4856</v>
          </cell>
          <cell r="AF31">
            <v>24834.674999999999</v>
          </cell>
          <cell r="AH31">
            <v>554.00000000000011</v>
          </cell>
        </row>
        <row r="33">
          <cell r="B33" t="str">
            <v>1.2 Salaries (gross amounts, expat/int. staff)</v>
          </cell>
        </row>
        <row r="35">
          <cell r="B35" t="str">
            <v xml:space="preserve">    - Head of mission - 1 men</v>
          </cell>
          <cell r="C35" t="str">
            <v>Month</v>
          </cell>
          <cell r="D35">
            <v>24</v>
          </cell>
          <cell r="E35">
            <v>3576.856666666667</v>
          </cell>
          <cell r="F35">
            <v>85844.56</v>
          </cell>
          <cell r="H35">
            <v>15249.999900000001</v>
          </cell>
          <cell r="I35">
            <v>7908.3333000000002</v>
          </cell>
          <cell r="J35">
            <v>27815.291700000002</v>
          </cell>
          <cell r="K35">
            <v>14627.75</v>
          </cell>
          <cell r="L35">
            <v>8774.25</v>
          </cell>
          <cell r="M35">
            <v>11816.875</v>
          </cell>
          <cell r="N35">
            <v>8281.25</v>
          </cell>
          <cell r="O35">
            <v>20926.125</v>
          </cell>
          <cell r="P35">
            <v>11668.9583</v>
          </cell>
          <cell r="AF35">
            <v>127068.83319999999</v>
          </cell>
          <cell r="AH35">
            <v>2898.15</v>
          </cell>
        </row>
        <row r="36">
          <cell r="B36" t="str">
            <v xml:space="preserve">    - Administrator/Logistician Coordinator - 1 men</v>
          </cell>
          <cell r="C36" t="str">
            <v>Month</v>
          </cell>
          <cell r="D36">
            <v>12</v>
          </cell>
          <cell r="E36">
            <v>3149.356666666667</v>
          </cell>
          <cell r="F36">
            <v>37792.28</v>
          </cell>
          <cell r="H36">
            <v>13539.999900000001</v>
          </cell>
          <cell r="I36">
            <v>4198.3333000000002</v>
          </cell>
          <cell r="J36">
            <v>26321.241699999999</v>
          </cell>
          <cell r="K36">
            <v>15327.75</v>
          </cell>
          <cell r="L36">
            <v>7474.25</v>
          </cell>
          <cell r="M36">
            <v>6616.875</v>
          </cell>
          <cell r="N36">
            <v>9651.25</v>
          </cell>
          <cell r="O36">
            <v>14126.125</v>
          </cell>
          <cell r="P36">
            <v>8368.9583000000002</v>
          </cell>
          <cell r="AF36">
            <v>105624.78320000001</v>
          </cell>
          <cell r="AH36">
            <v>2418.2199999999998</v>
          </cell>
        </row>
        <row r="37">
          <cell r="B37" t="str">
            <v xml:space="preserve">    - Hydraulic engineer - natural hazards  - 1 men</v>
          </cell>
          <cell r="C37" t="str">
            <v>Month</v>
          </cell>
          <cell r="D37">
            <v>24</v>
          </cell>
          <cell r="E37">
            <v>1660.68</v>
          </cell>
          <cell r="F37">
            <v>39856.32</v>
          </cell>
          <cell r="H37">
            <v>15199.999900000001</v>
          </cell>
          <cell r="I37">
            <v>698.33330000000001</v>
          </cell>
          <cell r="J37">
            <v>43265.433299999997</v>
          </cell>
          <cell r="K37">
            <v>21871.75</v>
          </cell>
          <cell r="L37">
            <v>17940.5</v>
          </cell>
          <cell r="M37">
            <v>11060.25</v>
          </cell>
          <cell r="N37">
            <v>19415.083299999998</v>
          </cell>
          <cell r="O37">
            <v>7313.75</v>
          </cell>
          <cell r="P37">
            <v>4600.0833000000002</v>
          </cell>
          <cell r="AF37">
            <v>141365.18309999999</v>
          </cell>
          <cell r="AH37">
            <v>3245.7100000000005</v>
          </cell>
        </row>
        <row r="39">
          <cell r="B39" t="str">
            <v>1.3 Per diems for missions/travel5</v>
          </cell>
        </row>
        <row r="41">
          <cell r="B41" t="str">
            <v xml:space="preserve">   1.3.1 Local (staff assigned to the Action)</v>
          </cell>
        </row>
        <row r="42">
          <cell r="B42" t="str">
            <v xml:space="preserve">     - Per diem </v>
          </cell>
          <cell r="C42" t="str">
            <v>Days</v>
          </cell>
          <cell r="D42">
            <v>2160</v>
          </cell>
          <cell r="E42">
            <v>22.222222222222221</v>
          </cell>
          <cell r="F42">
            <v>48000</v>
          </cell>
          <cell r="H42">
            <v>41475</v>
          </cell>
          <cell r="I42">
            <v>53918</v>
          </cell>
          <cell r="J42">
            <v>84329</v>
          </cell>
          <cell r="K42">
            <v>51521</v>
          </cell>
          <cell r="L42">
            <v>70611</v>
          </cell>
          <cell r="M42">
            <v>96400</v>
          </cell>
          <cell r="N42">
            <v>55825</v>
          </cell>
          <cell r="O42">
            <v>72921</v>
          </cell>
          <cell r="P42">
            <v>55748</v>
          </cell>
          <cell r="AF42">
            <v>582748</v>
          </cell>
          <cell r="AH42">
            <v>13222.460000000003</v>
          </cell>
        </row>
        <row r="47">
          <cell r="B47" t="str">
            <v>Subtotal Human Resources</v>
          </cell>
          <cell r="F47">
            <v>431725.08602945629</v>
          </cell>
          <cell r="G47">
            <v>0</v>
          </cell>
          <cell r="H47">
            <v>119555.1997</v>
          </cell>
          <cell r="I47">
            <v>95722.999899999995</v>
          </cell>
          <cell r="J47">
            <v>322586.46669999999</v>
          </cell>
          <cell r="K47">
            <v>294493.25</v>
          </cell>
          <cell r="L47">
            <v>502682.99999999994</v>
          </cell>
          <cell r="M47">
            <v>383541</v>
          </cell>
          <cell r="N47">
            <v>358590.25030000001</v>
          </cell>
          <cell r="O47">
            <v>407155.99949999998</v>
          </cell>
          <cell r="P47">
            <v>354027.9999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2838356.1660000002</v>
          </cell>
          <cell r="AH47">
            <v>64360.11</v>
          </cell>
        </row>
        <row r="49">
          <cell r="B49" t="str">
            <v>2. Travel6</v>
          </cell>
        </row>
        <row r="50">
          <cell r="B50" t="str">
            <v>2.1. International travel</v>
          </cell>
        </row>
        <row r="52">
          <cell r="B52" t="str">
            <v xml:space="preserve">    - Flight ticket Paris - Bangkok for expatriates</v>
          </cell>
          <cell r="C52" t="str">
            <v>Unit</v>
          </cell>
          <cell r="D52">
            <v>12</v>
          </cell>
          <cell r="E52">
            <v>1024</v>
          </cell>
          <cell r="F52">
            <v>12288</v>
          </cell>
          <cell r="H52">
            <v>0</v>
          </cell>
          <cell r="I52">
            <v>36800</v>
          </cell>
          <cell r="J52">
            <v>0</v>
          </cell>
          <cell r="K52">
            <v>0</v>
          </cell>
          <cell r="L52">
            <v>0</v>
          </cell>
          <cell r="M52">
            <v>56150</v>
          </cell>
          <cell r="N52">
            <v>78400</v>
          </cell>
          <cell r="O52">
            <v>0</v>
          </cell>
          <cell r="P52">
            <v>0</v>
          </cell>
          <cell r="AF52">
            <v>171350</v>
          </cell>
          <cell r="AH52">
            <v>3806.43</v>
          </cell>
        </row>
        <row r="54">
          <cell r="B54" t="str">
            <v xml:space="preserve">2.2 Local transportation </v>
          </cell>
        </row>
        <row r="56">
          <cell r="B56" t="str">
            <v xml:space="preserve">    - local transport</v>
          </cell>
          <cell r="C56" t="str">
            <v>Month</v>
          </cell>
          <cell r="D56">
            <v>24</v>
          </cell>
          <cell r="E56">
            <v>53.25</v>
          </cell>
          <cell r="F56">
            <v>1278</v>
          </cell>
          <cell r="H56">
            <v>3565</v>
          </cell>
          <cell r="I56">
            <v>2919</v>
          </cell>
          <cell r="J56">
            <v>1510</v>
          </cell>
          <cell r="K56">
            <v>1645</v>
          </cell>
          <cell r="L56">
            <v>3155</v>
          </cell>
          <cell r="M56">
            <v>3076</v>
          </cell>
          <cell r="N56">
            <v>3355</v>
          </cell>
          <cell r="O56">
            <v>3116</v>
          </cell>
          <cell r="P56">
            <v>1745</v>
          </cell>
          <cell r="AF56">
            <v>24086</v>
          </cell>
          <cell r="AH56">
            <v>543.35999999999979</v>
          </cell>
        </row>
        <row r="59">
          <cell r="B59" t="str">
            <v>Subtotal Travel</v>
          </cell>
          <cell r="F59">
            <v>13566</v>
          </cell>
          <cell r="G59">
            <v>0</v>
          </cell>
          <cell r="H59">
            <v>3565</v>
          </cell>
          <cell r="I59">
            <v>39719</v>
          </cell>
          <cell r="J59">
            <v>1510</v>
          </cell>
          <cell r="K59">
            <v>1645</v>
          </cell>
          <cell r="L59">
            <v>3155</v>
          </cell>
          <cell r="M59">
            <v>59226</v>
          </cell>
          <cell r="N59">
            <v>81755</v>
          </cell>
          <cell r="O59">
            <v>3116</v>
          </cell>
          <cell r="P59">
            <v>1745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195436</v>
          </cell>
          <cell r="AH59">
            <v>4349.79</v>
          </cell>
        </row>
        <row r="61">
          <cell r="B61" t="str">
            <v>3. Equipment and supplies7</v>
          </cell>
        </row>
        <row r="62">
          <cell r="B62" t="str">
            <v>3.1 Purchase or rent of vehicles</v>
          </cell>
        </row>
        <row r="64">
          <cell r="B64" t="str">
            <v xml:space="preserve">    - Car purchase</v>
          </cell>
          <cell r="C64" t="str">
            <v>Unit</v>
          </cell>
          <cell r="D64">
            <v>2</v>
          </cell>
          <cell r="E64">
            <v>13000</v>
          </cell>
          <cell r="F64">
            <v>26000</v>
          </cell>
          <cell r="H64">
            <v>0</v>
          </cell>
          <cell r="I64">
            <v>1232000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AF64">
            <v>1232000</v>
          </cell>
          <cell r="AH64">
            <v>27990.46</v>
          </cell>
        </row>
        <row r="65">
          <cell r="B65" t="str">
            <v xml:space="preserve">    - Truck and car rent</v>
          </cell>
          <cell r="C65" t="str">
            <v>Month</v>
          </cell>
          <cell r="D65">
            <v>44</v>
          </cell>
          <cell r="E65">
            <v>736.36363636363637</v>
          </cell>
          <cell r="F65">
            <v>32400</v>
          </cell>
          <cell r="H65">
            <v>27600</v>
          </cell>
          <cell r="I65">
            <v>20966</v>
          </cell>
          <cell r="J65">
            <v>22000</v>
          </cell>
          <cell r="K65">
            <v>22000</v>
          </cell>
          <cell r="L65">
            <v>22000</v>
          </cell>
          <cell r="M65">
            <v>22000</v>
          </cell>
          <cell r="N65">
            <v>22000</v>
          </cell>
          <cell r="O65">
            <v>22000</v>
          </cell>
          <cell r="P65">
            <v>22000</v>
          </cell>
          <cell r="AF65">
            <v>202566</v>
          </cell>
          <cell r="AH65">
            <v>4601.2700000000004</v>
          </cell>
        </row>
        <row r="66">
          <cell r="B66" t="str">
            <v xml:space="preserve">    - Bicycles purchase - 6 vehicles</v>
          </cell>
          <cell r="C66" t="str">
            <v>Unit</v>
          </cell>
          <cell r="D66">
            <v>6</v>
          </cell>
          <cell r="E66">
            <v>80</v>
          </cell>
          <cell r="F66">
            <v>480</v>
          </cell>
          <cell r="H66">
            <v>2200</v>
          </cell>
          <cell r="I66">
            <v>4650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AF66">
            <v>6850</v>
          </cell>
          <cell r="AH66">
            <v>154.95999999999998</v>
          </cell>
        </row>
        <row r="67">
          <cell r="B67" t="str">
            <v xml:space="preserve">    - National freight</v>
          </cell>
          <cell r="C67" t="str">
            <v>freight</v>
          </cell>
          <cell r="D67">
            <v>6</v>
          </cell>
          <cell r="E67">
            <v>500</v>
          </cell>
          <cell r="F67">
            <v>3000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2500</v>
          </cell>
          <cell r="N67">
            <v>1400</v>
          </cell>
          <cell r="O67">
            <v>1800</v>
          </cell>
          <cell r="P67">
            <v>49800</v>
          </cell>
          <cell r="AF67">
            <v>55500</v>
          </cell>
          <cell r="AH67">
            <v>1256.79</v>
          </cell>
        </row>
        <row r="69">
          <cell r="B69" t="str">
            <v>3.2 Furniture, computer equipment</v>
          </cell>
        </row>
        <row r="71">
          <cell r="B71" t="str">
            <v xml:space="preserve">    - Laptop</v>
          </cell>
          <cell r="C71" t="str">
            <v>Unit</v>
          </cell>
          <cell r="D71">
            <v>3</v>
          </cell>
          <cell r="E71">
            <v>1100</v>
          </cell>
          <cell r="F71">
            <v>3300</v>
          </cell>
          <cell r="AF71">
            <v>0</v>
          </cell>
          <cell r="AH71">
            <v>0</v>
          </cell>
        </row>
        <row r="72">
          <cell r="B72" t="str">
            <v xml:space="preserve">    - Desk top</v>
          </cell>
          <cell r="C72" t="str">
            <v>Unit</v>
          </cell>
          <cell r="D72">
            <v>4</v>
          </cell>
          <cell r="E72">
            <v>700</v>
          </cell>
          <cell r="F72">
            <v>2800</v>
          </cell>
          <cell r="H72">
            <v>0</v>
          </cell>
          <cell r="I72">
            <v>58930</v>
          </cell>
          <cell r="J72">
            <v>61070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AF72">
            <v>120000</v>
          </cell>
          <cell r="AH72">
            <v>2763.76</v>
          </cell>
        </row>
        <row r="73">
          <cell r="B73" t="str">
            <v xml:space="preserve">    - Printer</v>
          </cell>
          <cell r="C73" t="str">
            <v>Unit</v>
          </cell>
          <cell r="D73">
            <v>3</v>
          </cell>
          <cell r="E73">
            <v>150</v>
          </cell>
          <cell r="F73">
            <v>450</v>
          </cell>
          <cell r="H73">
            <v>5800</v>
          </cell>
          <cell r="I73">
            <v>0</v>
          </cell>
          <cell r="J73">
            <v>14478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AF73">
            <v>20278</v>
          </cell>
          <cell r="AH73">
            <v>467.82000000000005</v>
          </cell>
        </row>
        <row r="74">
          <cell r="B74" t="str">
            <v xml:space="preserve">    - Photocopy machine/scanner</v>
          </cell>
          <cell r="C74" t="str">
            <v>Unit</v>
          </cell>
          <cell r="D74">
            <v>1</v>
          </cell>
          <cell r="E74">
            <v>1300</v>
          </cell>
          <cell r="F74">
            <v>1300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60000</v>
          </cell>
          <cell r="N74">
            <v>0</v>
          </cell>
          <cell r="O74">
            <v>0</v>
          </cell>
          <cell r="P74">
            <v>0</v>
          </cell>
          <cell r="AF74">
            <v>60000</v>
          </cell>
          <cell r="AH74">
            <v>1335.71</v>
          </cell>
        </row>
        <row r="76">
          <cell r="B76" t="str">
            <v>3.3 Machines, tools…</v>
          </cell>
        </row>
        <row r="78">
          <cell r="B78" t="str">
            <v>3.4 Spare parts/equipment for machines, tools</v>
          </cell>
        </row>
        <row r="80">
          <cell r="B80" t="str">
            <v xml:space="preserve">   - Office supply and Stationaries</v>
          </cell>
          <cell r="C80" t="str">
            <v>Month</v>
          </cell>
          <cell r="D80">
            <v>24</v>
          </cell>
          <cell r="E80">
            <v>480</v>
          </cell>
          <cell r="F80">
            <v>11520</v>
          </cell>
          <cell r="H80">
            <v>28731</v>
          </cell>
          <cell r="I80">
            <v>37266</v>
          </cell>
          <cell r="J80">
            <v>77151.233299999993</v>
          </cell>
          <cell r="K80">
            <v>37283</v>
          </cell>
          <cell r="L80">
            <v>31785</v>
          </cell>
          <cell r="M80">
            <v>7003</v>
          </cell>
          <cell r="N80">
            <v>6127</v>
          </cell>
          <cell r="O80">
            <v>9948</v>
          </cell>
          <cell r="P80">
            <v>38283</v>
          </cell>
          <cell r="AF80">
            <v>273577.23329999996</v>
          </cell>
          <cell r="AH80">
            <v>6302.2099999999991</v>
          </cell>
        </row>
        <row r="82">
          <cell r="B82" t="str">
            <v>3.5 Other (please specify)</v>
          </cell>
        </row>
        <row r="83">
          <cell r="B83" t="str">
            <v>3.5.1 Small logistics equipment</v>
          </cell>
        </row>
        <row r="85">
          <cell r="B85" t="str">
            <v xml:space="preserve">     - Communications equipment</v>
          </cell>
          <cell r="F85">
            <v>965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34800</v>
          </cell>
          <cell r="N85">
            <v>0</v>
          </cell>
          <cell r="O85">
            <v>0</v>
          </cell>
          <cell r="P85">
            <v>0</v>
          </cell>
          <cell r="AF85">
            <v>34800</v>
          </cell>
          <cell r="AH85">
            <v>774.71</v>
          </cell>
        </row>
        <row r="86">
          <cell r="B86" t="str">
            <v xml:space="preserve">    - Camera</v>
          </cell>
          <cell r="C86" t="str">
            <v>Unit</v>
          </cell>
          <cell r="D86">
            <v>1</v>
          </cell>
          <cell r="E86">
            <v>650</v>
          </cell>
          <cell r="F86">
            <v>650</v>
          </cell>
          <cell r="AF86">
            <v>0</v>
          </cell>
          <cell r="AH86">
            <v>0</v>
          </cell>
        </row>
        <row r="87">
          <cell r="B87" t="str">
            <v xml:space="preserve">    - Generator</v>
          </cell>
          <cell r="C87" t="str">
            <v>Unit</v>
          </cell>
          <cell r="D87">
            <v>1</v>
          </cell>
          <cell r="E87">
            <v>1500</v>
          </cell>
          <cell r="F87">
            <v>1500</v>
          </cell>
          <cell r="AF87">
            <v>0</v>
          </cell>
          <cell r="AH87">
            <v>0</v>
          </cell>
        </row>
        <row r="88">
          <cell r="B88" t="str">
            <v xml:space="preserve">    - Small logistics equipment </v>
          </cell>
          <cell r="C88" t="str">
            <v>Unit</v>
          </cell>
          <cell r="D88">
            <v>3</v>
          </cell>
          <cell r="E88">
            <v>400</v>
          </cell>
          <cell r="F88">
            <v>1200</v>
          </cell>
          <cell r="H88">
            <v>0</v>
          </cell>
          <cell r="I88">
            <v>0</v>
          </cell>
          <cell r="J88">
            <v>3990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5600</v>
          </cell>
          <cell r="AF88">
            <v>9590</v>
          </cell>
          <cell r="AH88">
            <v>220.26</v>
          </cell>
        </row>
        <row r="92">
          <cell r="B92" t="str">
            <v>3.5.2 Sanitation activities</v>
          </cell>
        </row>
        <row r="94">
          <cell r="B94" t="str">
            <v xml:space="preserve">    - Latrines</v>
          </cell>
          <cell r="C94" t="str">
            <v>beneficiary</v>
          </cell>
          <cell r="D94">
            <v>12000</v>
          </cell>
          <cell r="E94">
            <v>9.0506699860237596</v>
          </cell>
          <cell r="F94">
            <v>108608.03983228511</v>
          </cell>
          <cell r="H94">
            <v>0</v>
          </cell>
          <cell r="I94">
            <v>0</v>
          </cell>
          <cell r="J94">
            <v>0</v>
          </cell>
          <cell r="K94">
            <v>7740</v>
          </cell>
          <cell r="L94">
            <v>4335</v>
          </cell>
          <cell r="M94">
            <v>21768</v>
          </cell>
          <cell r="N94">
            <v>26293</v>
          </cell>
          <cell r="O94">
            <v>39471</v>
          </cell>
          <cell r="P94">
            <v>487456</v>
          </cell>
          <cell r="AF94">
            <v>587063</v>
          </cell>
          <cell r="AH94">
            <v>13286.75</v>
          </cell>
        </row>
        <row r="95">
          <cell r="B95" t="str">
            <v xml:space="preserve">    - Drainage</v>
          </cell>
          <cell r="C95" t="str">
            <v>beneficiary</v>
          </cell>
          <cell r="D95">
            <v>50000</v>
          </cell>
          <cell r="E95">
            <v>0.46186079664570229</v>
          </cell>
          <cell r="F95">
            <v>23093.039832285114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38000</v>
          </cell>
          <cell r="O95">
            <v>119320</v>
          </cell>
          <cell r="P95">
            <v>12370</v>
          </cell>
          <cell r="AF95">
            <v>169690</v>
          </cell>
          <cell r="AH95">
            <v>3741.1699999999978</v>
          </cell>
        </row>
        <row r="96">
          <cell r="B96" t="str">
            <v xml:space="preserve">    - Vector control</v>
          </cell>
          <cell r="C96" t="str">
            <v>Shelter</v>
          </cell>
          <cell r="D96">
            <v>8500</v>
          </cell>
          <cell r="E96">
            <v>11.615781970649891</v>
          </cell>
          <cell r="F96">
            <v>98734.146750524073</v>
          </cell>
          <cell r="H96">
            <v>0</v>
          </cell>
          <cell r="I96">
            <v>135275</v>
          </cell>
          <cell r="J96">
            <v>279345</v>
          </cell>
          <cell r="K96">
            <v>55428</v>
          </cell>
          <cell r="L96">
            <v>26228</v>
          </cell>
          <cell r="M96">
            <v>126410</v>
          </cell>
          <cell r="N96">
            <v>3100</v>
          </cell>
          <cell r="O96">
            <v>196090</v>
          </cell>
          <cell r="P96">
            <v>1145</v>
          </cell>
          <cell r="AF96">
            <v>823021</v>
          </cell>
          <cell r="AH96">
            <v>18768.840000000026</v>
          </cell>
        </row>
        <row r="97">
          <cell r="B97" t="str">
            <v xml:space="preserve">    - Hygiene</v>
          </cell>
          <cell r="C97" t="str">
            <v>beneficiary</v>
          </cell>
          <cell r="D97">
            <v>50000</v>
          </cell>
          <cell r="E97">
            <v>0.49340000000000001</v>
          </cell>
          <cell r="F97">
            <v>24670</v>
          </cell>
          <cell r="H97">
            <v>0</v>
          </cell>
          <cell r="I97">
            <v>0</v>
          </cell>
          <cell r="J97">
            <v>4312.8500000000004</v>
          </cell>
          <cell r="K97">
            <v>1314</v>
          </cell>
          <cell r="L97">
            <v>1329</v>
          </cell>
          <cell r="M97">
            <v>47342</v>
          </cell>
          <cell r="N97">
            <v>6920</v>
          </cell>
          <cell r="O97">
            <v>4480</v>
          </cell>
          <cell r="P97">
            <v>71853</v>
          </cell>
          <cell r="AF97">
            <v>137550.85</v>
          </cell>
          <cell r="AH97">
            <v>3099.0500000000047</v>
          </cell>
        </row>
        <row r="98">
          <cell r="B98" t="str">
            <v xml:space="preserve">    - Contingency plan</v>
          </cell>
          <cell r="C98" t="str">
            <v>beneficiary</v>
          </cell>
          <cell r="D98">
            <v>50000</v>
          </cell>
          <cell r="E98">
            <v>0.12</v>
          </cell>
          <cell r="F98">
            <v>6000</v>
          </cell>
          <cell r="AF98">
            <v>0</v>
          </cell>
          <cell r="AH98">
            <v>0</v>
          </cell>
        </row>
        <row r="99">
          <cell r="B99" t="str">
            <v xml:space="preserve">    - Disposal site</v>
          </cell>
          <cell r="C99" t="str">
            <v>Family</v>
          </cell>
          <cell r="D99">
            <v>2000</v>
          </cell>
          <cell r="E99">
            <v>20</v>
          </cell>
          <cell r="F99">
            <v>40000</v>
          </cell>
          <cell r="AF99">
            <v>0</v>
          </cell>
          <cell r="AH99">
            <v>0</v>
          </cell>
        </row>
        <row r="102">
          <cell r="B102" t="str">
            <v>Subtotal Equipment and supplies</v>
          </cell>
          <cell r="F102">
            <v>386670.22641509428</v>
          </cell>
          <cell r="G102">
            <v>0</v>
          </cell>
          <cell r="H102">
            <v>64331</v>
          </cell>
          <cell r="I102">
            <v>1489087</v>
          </cell>
          <cell r="J102">
            <v>462347.08329999994</v>
          </cell>
          <cell r="K102">
            <v>123765</v>
          </cell>
          <cell r="L102">
            <v>85677</v>
          </cell>
          <cell r="M102">
            <v>321823</v>
          </cell>
          <cell r="N102">
            <v>103840</v>
          </cell>
          <cell r="O102">
            <v>393109</v>
          </cell>
          <cell r="P102">
            <v>688507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3732486.0833000001</v>
          </cell>
          <cell r="AH102">
            <v>84763.760000000024</v>
          </cell>
        </row>
        <row r="105">
          <cell r="B105" t="str">
            <v>4. Local office</v>
          </cell>
        </row>
        <row r="106">
          <cell r="B106" t="str">
            <v>4.1 Vehicle costs</v>
          </cell>
        </row>
        <row r="108">
          <cell r="B108" t="str">
            <v xml:space="preserve">    - Running costs vehicles - 3 vehicles &amp; 1 truck</v>
          </cell>
          <cell r="C108" t="str">
            <v>Month</v>
          </cell>
          <cell r="D108">
            <v>24</v>
          </cell>
          <cell r="E108">
            <v>1252.4166666666667</v>
          </cell>
          <cell r="F108">
            <v>30058</v>
          </cell>
          <cell r="H108">
            <v>1580</v>
          </cell>
          <cell r="I108">
            <v>67369</v>
          </cell>
          <cell r="J108">
            <v>14144</v>
          </cell>
          <cell r="K108">
            <v>11858.25</v>
          </cell>
          <cell r="L108">
            <v>20410</v>
          </cell>
          <cell r="M108">
            <v>22120</v>
          </cell>
          <cell r="N108">
            <v>20559.5</v>
          </cell>
          <cell r="O108">
            <v>17886.3</v>
          </cell>
          <cell r="P108">
            <v>14808.5</v>
          </cell>
          <cell r="AF108">
            <v>190735.55</v>
          </cell>
          <cell r="AH108">
            <v>4321.1499999999996</v>
          </cell>
        </row>
        <row r="109">
          <cell r="B109" t="str">
            <v xml:space="preserve">    - maintenance bicycles - 6 bicycles</v>
          </cell>
          <cell r="C109" t="str">
            <v>Month</v>
          </cell>
          <cell r="D109">
            <v>24</v>
          </cell>
          <cell r="E109">
            <v>10</v>
          </cell>
          <cell r="F109">
            <v>240</v>
          </cell>
          <cell r="AF109">
            <v>0</v>
          </cell>
          <cell r="AH109">
            <v>0</v>
          </cell>
        </row>
        <row r="112">
          <cell r="B112" t="str">
            <v>4.2 Office rent</v>
          </cell>
        </row>
        <row r="114">
          <cell r="B114" t="str">
            <v xml:space="preserve">    - Office &amp; storage rent </v>
          </cell>
          <cell r="C114" t="str">
            <v>Month</v>
          </cell>
          <cell r="D114">
            <v>24</v>
          </cell>
          <cell r="E114">
            <v>487.5</v>
          </cell>
          <cell r="F114">
            <v>11700</v>
          </cell>
          <cell r="G114">
            <v>0</v>
          </cell>
          <cell r="H114">
            <v>5500</v>
          </cell>
          <cell r="I114">
            <v>11449.82</v>
          </cell>
          <cell r="J114">
            <v>16253.24</v>
          </cell>
          <cell r="K114">
            <v>12613.75</v>
          </cell>
          <cell r="L114">
            <v>13351.5</v>
          </cell>
          <cell r="M114">
            <v>24342.5</v>
          </cell>
          <cell r="N114">
            <v>13416.25</v>
          </cell>
          <cell r="O114">
            <v>12090</v>
          </cell>
          <cell r="P114">
            <v>14125.25</v>
          </cell>
          <cell r="AF114">
            <v>123142.31</v>
          </cell>
          <cell r="AH114">
            <v>2796.79</v>
          </cell>
        </row>
        <row r="115">
          <cell r="B115" t="str">
            <v>Office rent</v>
          </cell>
          <cell r="F115">
            <v>8400</v>
          </cell>
          <cell r="H115">
            <v>5500</v>
          </cell>
          <cell r="I115">
            <v>11449.82</v>
          </cell>
          <cell r="J115">
            <v>16253.24</v>
          </cell>
          <cell r="K115">
            <v>12613.75</v>
          </cell>
          <cell r="L115">
            <v>13351.5</v>
          </cell>
          <cell r="M115">
            <v>24342.5</v>
          </cell>
          <cell r="N115">
            <v>13416.25</v>
          </cell>
          <cell r="O115">
            <v>12090</v>
          </cell>
          <cell r="P115">
            <v>14125.25</v>
          </cell>
          <cell r="AH115">
            <v>2796.79</v>
          </cell>
        </row>
        <row r="116">
          <cell r="B116" t="str">
            <v>Storage rent</v>
          </cell>
          <cell r="F116">
            <v>3300</v>
          </cell>
          <cell r="AH116">
            <v>0</v>
          </cell>
        </row>
        <row r="117">
          <cell r="B117" t="str">
            <v xml:space="preserve">    - Office and storage rehabilitation</v>
          </cell>
          <cell r="C117" t="str">
            <v>Month</v>
          </cell>
          <cell r="D117">
            <v>24</v>
          </cell>
          <cell r="E117">
            <v>152.5</v>
          </cell>
          <cell r="F117">
            <v>3660</v>
          </cell>
          <cell r="G117">
            <v>0</v>
          </cell>
          <cell r="H117">
            <v>981</v>
          </cell>
          <cell r="I117">
            <v>8756</v>
          </cell>
          <cell r="J117">
            <v>8418</v>
          </cell>
          <cell r="K117">
            <v>8028</v>
          </cell>
          <cell r="L117">
            <v>38805</v>
          </cell>
          <cell r="M117">
            <v>24488</v>
          </cell>
          <cell r="N117">
            <v>3250</v>
          </cell>
          <cell r="O117">
            <v>27795</v>
          </cell>
          <cell r="P117">
            <v>75</v>
          </cell>
          <cell r="AF117">
            <v>120596</v>
          </cell>
          <cell r="AH117">
            <v>2719.64</v>
          </cell>
        </row>
        <row r="118">
          <cell r="B118" t="str">
            <v>Office rehabilitation</v>
          </cell>
          <cell r="F118">
            <v>960</v>
          </cell>
          <cell r="H118">
            <v>981</v>
          </cell>
          <cell r="I118">
            <v>7041</v>
          </cell>
          <cell r="J118">
            <v>8418</v>
          </cell>
          <cell r="K118">
            <v>8028</v>
          </cell>
          <cell r="L118">
            <v>38805</v>
          </cell>
          <cell r="M118">
            <v>24488</v>
          </cell>
          <cell r="N118">
            <v>3250</v>
          </cell>
          <cell r="O118">
            <v>0</v>
          </cell>
          <cell r="P118">
            <v>75</v>
          </cell>
          <cell r="AH118">
            <v>2068.85</v>
          </cell>
        </row>
        <row r="119">
          <cell r="B119" t="str">
            <v>Storage rehabilitation</v>
          </cell>
          <cell r="F119">
            <v>2700</v>
          </cell>
          <cell r="H119">
            <v>0</v>
          </cell>
          <cell r="I119">
            <v>1715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27795</v>
          </cell>
          <cell r="P119">
            <v>0</v>
          </cell>
          <cell r="AH119">
            <v>650.79</v>
          </cell>
        </row>
        <row r="120">
          <cell r="B120">
            <v>0</v>
          </cell>
        </row>
        <row r="121">
          <cell r="B121" t="str">
            <v>4.3 Consumables - office supplies</v>
          </cell>
        </row>
        <row r="123">
          <cell r="B123" t="str">
            <v>4.4 Other services (tel/fax, electricity/heating, maintenance)</v>
          </cell>
        </row>
        <row r="125">
          <cell r="B125" t="str">
            <v xml:space="preserve">    - communication costs</v>
          </cell>
          <cell r="C125" t="str">
            <v>Month</v>
          </cell>
          <cell r="D125">
            <v>24</v>
          </cell>
          <cell r="E125">
            <v>595</v>
          </cell>
          <cell r="F125">
            <v>14280</v>
          </cell>
          <cell r="G125">
            <v>0</v>
          </cell>
          <cell r="H125">
            <v>6858</v>
          </cell>
          <cell r="I125">
            <v>1800</v>
          </cell>
          <cell r="J125">
            <v>15327.54</v>
          </cell>
          <cell r="K125">
            <v>10293</v>
          </cell>
          <cell r="L125">
            <v>7274.25</v>
          </cell>
          <cell r="M125">
            <v>35922.75</v>
          </cell>
          <cell r="N125">
            <v>7517.25</v>
          </cell>
          <cell r="O125">
            <v>0</v>
          </cell>
          <cell r="P125">
            <v>16954.25</v>
          </cell>
          <cell r="AF125">
            <v>101947.04000000001</v>
          </cell>
          <cell r="AH125">
            <v>2318.7900000000004</v>
          </cell>
        </row>
        <row r="126">
          <cell r="B126" t="str">
            <v>Cellular &amp; fix phone communication cost</v>
          </cell>
          <cell r="F126">
            <v>6720</v>
          </cell>
          <cell r="H126">
            <v>6480</v>
          </cell>
          <cell r="I126">
            <v>1800</v>
          </cell>
          <cell r="J126">
            <v>13116.04</v>
          </cell>
          <cell r="K126">
            <v>9223</v>
          </cell>
          <cell r="L126">
            <v>5135.25</v>
          </cell>
          <cell r="M126">
            <v>1988.75</v>
          </cell>
          <cell r="N126">
            <v>5258.25</v>
          </cell>
          <cell r="O126">
            <v>0</v>
          </cell>
          <cell r="P126">
            <v>12676.25</v>
          </cell>
          <cell r="Q126" t="e">
            <v>#REF!</v>
          </cell>
          <cell r="R126" t="e">
            <v>#REF!</v>
          </cell>
          <cell r="S126" t="e">
            <v>#REF!</v>
          </cell>
          <cell r="T126" t="e">
            <v>#REF!</v>
          </cell>
          <cell r="U126" t="e">
            <v>#REF!</v>
          </cell>
          <cell r="V126" t="e">
            <v>#REF!</v>
          </cell>
          <cell r="W126" t="e">
            <v>#REF!</v>
          </cell>
          <cell r="X126" t="e">
            <v>#REF!</v>
          </cell>
          <cell r="Y126" t="e">
            <v>#REF!</v>
          </cell>
          <cell r="Z126" t="e">
            <v>#REF!</v>
          </cell>
          <cell r="AA126" t="e">
            <v>#REF!</v>
          </cell>
          <cell r="AB126" t="e">
            <v>#REF!</v>
          </cell>
          <cell r="AC126" t="e">
            <v>#REF!</v>
          </cell>
          <cell r="AD126" t="e">
            <v>#REF!</v>
          </cell>
          <cell r="AE126" t="e">
            <v>#REF!</v>
          </cell>
          <cell r="AH126">
            <v>1282.0600000000006</v>
          </cell>
        </row>
        <row r="127">
          <cell r="B127" t="str">
            <v>Satellite communication cost</v>
          </cell>
          <cell r="F127">
            <v>720</v>
          </cell>
          <cell r="Q127" t="e">
            <v>#REF!</v>
          </cell>
          <cell r="R127" t="e">
            <v>#REF!</v>
          </cell>
          <cell r="S127" t="e">
            <v>#REF!</v>
          </cell>
          <cell r="T127" t="e">
            <v>#REF!</v>
          </cell>
          <cell r="U127" t="e">
            <v>#REF!</v>
          </cell>
          <cell r="V127" t="e">
            <v>#REF!</v>
          </cell>
          <cell r="W127" t="e">
            <v>#REF!</v>
          </cell>
          <cell r="X127" t="e">
            <v>#REF!</v>
          </cell>
          <cell r="Y127" t="e">
            <v>#REF!</v>
          </cell>
          <cell r="Z127" t="e">
            <v>#REF!</v>
          </cell>
          <cell r="AA127" t="e">
            <v>#REF!</v>
          </cell>
          <cell r="AB127" t="e">
            <v>#REF!</v>
          </cell>
          <cell r="AC127" t="e">
            <v>#REF!</v>
          </cell>
          <cell r="AD127" t="e">
            <v>#REF!</v>
          </cell>
          <cell r="AE127" t="e">
            <v>#REF!</v>
          </cell>
          <cell r="AH127">
            <v>0</v>
          </cell>
        </row>
        <row r="128">
          <cell r="B128" t="str">
            <v>Internet communication cost</v>
          </cell>
          <cell r="F128">
            <v>840</v>
          </cell>
          <cell r="H128">
            <v>378</v>
          </cell>
          <cell r="I128">
            <v>0</v>
          </cell>
          <cell r="J128">
            <v>2211.5</v>
          </cell>
          <cell r="K128">
            <v>1070</v>
          </cell>
          <cell r="L128">
            <v>2139</v>
          </cell>
          <cell r="M128">
            <v>30724</v>
          </cell>
          <cell r="N128">
            <v>2259</v>
          </cell>
          <cell r="O128">
            <v>0</v>
          </cell>
          <cell r="P128">
            <v>4278</v>
          </cell>
          <cell r="Q128" t="e">
            <v>#REF!</v>
          </cell>
          <cell r="R128" t="e">
            <v>#REF!</v>
          </cell>
          <cell r="S128" t="e">
            <v>#REF!</v>
          </cell>
          <cell r="T128" t="e">
            <v>#REF!</v>
          </cell>
          <cell r="U128" t="e">
            <v>#REF!</v>
          </cell>
          <cell r="V128" t="e">
            <v>#REF!</v>
          </cell>
          <cell r="W128" t="e">
            <v>#REF!</v>
          </cell>
          <cell r="X128" t="e">
            <v>#REF!</v>
          </cell>
          <cell r="Y128" t="e">
            <v>#REF!</v>
          </cell>
          <cell r="Z128" t="e">
            <v>#REF!</v>
          </cell>
          <cell r="AA128" t="e">
            <v>#REF!</v>
          </cell>
          <cell r="AB128" t="e">
            <v>#REF!</v>
          </cell>
          <cell r="AC128" t="e">
            <v>#REF!</v>
          </cell>
          <cell r="AD128" t="e">
            <v>#REF!</v>
          </cell>
          <cell r="AE128" t="e">
            <v>#REF!</v>
          </cell>
          <cell r="AH128">
            <v>965.26999999999964</v>
          </cell>
        </row>
        <row r="129">
          <cell r="B129" t="str">
            <v>Radio communication cost</v>
          </cell>
          <cell r="F129">
            <v>6000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3210</v>
          </cell>
          <cell r="N129">
            <v>0</v>
          </cell>
          <cell r="O129">
            <v>0</v>
          </cell>
          <cell r="P129">
            <v>0</v>
          </cell>
          <cell r="AH129">
            <v>71.459999999999994</v>
          </cell>
        </row>
        <row r="130">
          <cell r="B130" t="str">
            <v xml:space="preserve">    - Computer maintenance</v>
          </cell>
          <cell r="C130" t="str">
            <v>Month</v>
          </cell>
          <cell r="D130">
            <v>24</v>
          </cell>
          <cell r="E130">
            <v>50</v>
          </cell>
          <cell r="F130">
            <v>1200</v>
          </cell>
          <cell r="AF130">
            <v>0</v>
          </cell>
          <cell r="AH130">
            <v>0</v>
          </cell>
        </row>
        <row r="131">
          <cell r="B131" t="str">
            <v xml:space="preserve">    - Running costs generator </v>
          </cell>
          <cell r="C131" t="str">
            <v>Month</v>
          </cell>
          <cell r="D131">
            <v>24</v>
          </cell>
          <cell r="E131">
            <v>19.083333333333332</v>
          </cell>
          <cell r="F131">
            <v>458</v>
          </cell>
          <cell r="AF131">
            <v>0</v>
          </cell>
          <cell r="AH131">
            <v>0</v>
          </cell>
        </row>
        <row r="133">
          <cell r="B133" t="str">
            <v>Subtotal Local office</v>
          </cell>
          <cell r="F133">
            <v>61596</v>
          </cell>
          <cell r="G133">
            <v>0</v>
          </cell>
          <cell r="H133">
            <v>14919</v>
          </cell>
          <cell r="I133">
            <v>89374.82</v>
          </cell>
          <cell r="J133">
            <v>54142.78</v>
          </cell>
          <cell r="K133">
            <v>42793</v>
          </cell>
          <cell r="L133">
            <v>79840.75</v>
          </cell>
          <cell r="M133">
            <v>106873.25</v>
          </cell>
          <cell r="N133">
            <v>44743</v>
          </cell>
          <cell r="O133">
            <v>57771.3</v>
          </cell>
          <cell r="P133">
            <v>45963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536420.9</v>
          </cell>
          <cell r="AH133">
            <v>12156.37</v>
          </cell>
        </row>
        <row r="135">
          <cell r="B135" t="str">
            <v>5. Other costs, services8</v>
          </cell>
        </row>
        <row r="136">
          <cell r="B136" t="str">
            <v>5.1 Publications9</v>
          </cell>
        </row>
        <row r="138">
          <cell r="B138" t="str">
            <v>5.2 Studies, research9</v>
          </cell>
        </row>
        <row r="140">
          <cell r="B140" t="str">
            <v>5.3 Auditing costs</v>
          </cell>
        </row>
        <row r="142">
          <cell r="B142" t="str">
            <v xml:space="preserve">    - external audit</v>
          </cell>
          <cell r="C142" t="str">
            <v>Unit</v>
          </cell>
          <cell r="D142">
            <v>3</v>
          </cell>
          <cell r="E142">
            <v>5000</v>
          </cell>
          <cell r="F142">
            <v>15000</v>
          </cell>
          <cell r="AF142">
            <v>0</v>
          </cell>
          <cell r="AH142">
            <v>0</v>
          </cell>
        </row>
        <row r="144">
          <cell r="B144" t="str">
            <v>5.4 Evaluation costs</v>
          </cell>
        </row>
        <row r="146">
          <cell r="B146" t="str">
            <v xml:space="preserve">    - Assessment realized for the proposition</v>
          </cell>
          <cell r="C146" t="str">
            <v>Unit</v>
          </cell>
          <cell r="D146">
            <v>1</v>
          </cell>
          <cell r="E146">
            <v>3000</v>
          </cell>
          <cell r="F146">
            <v>3000</v>
          </cell>
          <cell r="AF146">
            <v>0</v>
          </cell>
          <cell r="AH146">
            <v>0</v>
          </cell>
        </row>
        <row r="148">
          <cell r="B148" t="str">
            <v>5.5 Translation, interpreters</v>
          </cell>
        </row>
        <row r="149">
          <cell r="B149" t="str">
            <v>5.6 Financial services (bank guarantee costs etc.)</v>
          </cell>
        </row>
        <row r="151">
          <cell r="B151" t="str">
            <v xml:space="preserve">    - Bank fees</v>
          </cell>
          <cell r="C151" t="str">
            <v>Month</v>
          </cell>
          <cell r="D151">
            <v>24</v>
          </cell>
          <cell r="E151">
            <v>255</v>
          </cell>
          <cell r="F151">
            <v>6120</v>
          </cell>
          <cell r="H151">
            <v>354</v>
          </cell>
          <cell r="I151">
            <v>57</v>
          </cell>
          <cell r="J151">
            <v>1180</v>
          </cell>
          <cell r="K151">
            <v>1730</v>
          </cell>
          <cell r="L151">
            <v>300</v>
          </cell>
          <cell r="M151">
            <v>1064</v>
          </cell>
          <cell r="N151">
            <v>1298</v>
          </cell>
          <cell r="O151">
            <v>516</v>
          </cell>
          <cell r="P151">
            <v>1610</v>
          </cell>
          <cell r="AF151">
            <v>8109</v>
          </cell>
          <cell r="AH151">
            <v>186.10000000000002</v>
          </cell>
        </row>
        <row r="153">
          <cell r="B153" t="str">
            <v>5.7 Costs of conferences/seminars9</v>
          </cell>
        </row>
        <row r="154">
          <cell r="B154" t="str">
            <v>5.8  Visibility actions</v>
          </cell>
        </row>
        <row r="155">
          <cell r="B155" t="str">
            <v xml:space="preserve">    - Brochures</v>
          </cell>
          <cell r="C155" t="str">
            <v>Unit</v>
          </cell>
          <cell r="D155">
            <v>200</v>
          </cell>
          <cell r="E155">
            <v>3.51</v>
          </cell>
          <cell r="F155">
            <v>702</v>
          </cell>
          <cell r="AF155">
            <v>0</v>
          </cell>
          <cell r="AH155">
            <v>0</v>
          </cell>
        </row>
        <row r="156">
          <cell r="B156" t="str">
            <v xml:space="preserve">    - Stickers (with EU logo)</v>
          </cell>
          <cell r="C156" t="str">
            <v>Unit</v>
          </cell>
          <cell r="D156">
            <v>25</v>
          </cell>
          <cell r="E156">
            <v>8</v>
          </cell>
          <cell r="F156">
            <v>200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1150</v>
          </cell>
          <cell r="N156">
            <v>0</v>
          </cell>
          <cell r="O156">
            <v>0</v>
          </cell>
          <cell r="P156">
            <v>0</v>
          </cell>
          <cell r="AF156">
            <v>1150</v>
          </cell>
          <cell r="AH156">
            <v>25.6</v>
          </cell>
        </row>
        <row r="157">
          <cell r="B157" t="str">
            <v xml:space="preserve">    - T-shirts (with EU logo)</v>
          </cell>
          <cell r="C157" t="str">
            <v>Unit</v>
          </cell>
          <cell r="D157">
            <v>100</v>
          </cell>
          <cell r="E157">
            <v>6</v>
          </cell>
          <cell r="F157">
            <v>600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9000</v>
          </cell>
          <cell r="N157">
            <v>0</v>
          </cell>
          <cell r="O157">
            <v>0</v>
          </cell>
          <cell r="P157">
            <v>0</v>
          </cell>
          <cell r="AF157">
            <v>9000</v>
          </cell>
          <cell r="AH157">
            <v>200.36</v>
          </cell>
        </row>
        <row r="159">
          <cell r="B159" t="str">
            <v>Subtotal Other costs, services</v>
          </cell>
          <cell r="F159">
            <v>25622</v>
          </cell>
          <cell r="G159">
            <v>0</v>
          </cell>
          <cell r="H159">
            <v>354</v>
          </cell>
          <cell r="I159">
            <v>57</v>
          </cell>
          <cell r="J159">
            <v>1180</v>
          </cell>
          <cell r="K159">
            <v>1730</v>
          </cell>
          <cell r="L159">
            <v>300</v>
          </cell>
          <cell r="M159">
            <v>11214</v>
          </cell>
          <cell r="N159">
            <v>1298</v>
          </cell>
          <cell r="O159">
            <v>516</v>
          </cell>
          <cell r="P159">
            <v>1610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18259</v>
          </cell>
          <cell r="AH159">
            <v>412.06000000000006</v>
          </cell>
        </row>
        <row r="160">
          <cell r="C160" t="str">
            <v>All Years</v>
          </cell>
        </row>
        <row r="161">
          <cell r="B161" t="str">
            <v>Expenses</v>
          </cell>
          <cell r="C161" t="str">
            <v>Unit</v>
          </cell>
          <cell r="D161" t="str">
            <v># of units</v>
          </cell>
          <cell r="E161" t="str">
            <v>Unit rate (in EUR)</v>
          </cell>
          <cell r="F161" t="str">
            <v>Costs (in EUR)</v>
          </cell>
        </row>
        <row r="163">
          <cell r="B163" t="str">
            <v>6. Other</v>
          </cell>
        </row>
        <row r="164">
          <cell r="B164" t="str">
            <v xml:space="preserve">    - Legal and administrative charges</v>
          </cell>
          <cell r="C164" t="str">
            <v>Month</v>
          </cell>
          <cell r="D164">
            <v>24</v>
          </cell>
          <cell r="E164">
            <v>308.33333333333331</v>
          </cell>
          <cell r="F164">
            <v>7400</v>
          </cell>
          <cell r="H164">
            <v>240</v>
          </cell>
          <cell r="I164">
            <v>0</v>
          </cell>
          <cell r="J164">
            <v>455</v>
          </cell>
          <cell r="K164">
            <v>1162</v>
          </cell>
          <cell r="L164">
            <v>100</v>
          </cell>
          <cell r="M164">
            <v>150</v>
          </cell>
          <cell r="N164">
            <v>37550</v>
          </cell>
          <cell r="O164">
            <v>290</v>
          </cell>
          <cell r="P164">
            <v>65750</v>
          </cell>
          <cell r="AF164">
            <v>105697</v>
          </cell>
          <cell r="AH164">
            <v>2373.4300000000017</v>
          </cell>
        </row>
        <row r="166">
          <cell r="B166" t="str">
            <v>Subtotal Other</v>
          </cell>
          <cell r="F166">
            <v>7400</v>
          </cell>
          <cell r="G166">
            <v>0</v>
          </cell>
          <cell r="H166">
            <v>240</v>
          </cell>
          <cell r="I166">
            <v>0</v>
          </cell>
          <cell r="J166">
            <v>455</v>
          </cell>
          <cell r="K166">
            <v>1162</v>
          </cell>
          <cell r="L166">
            <v>100</v>
          </cell>
          <cell r="M166">
            <v>150</v>
          </cell>
          <cell r="N166">
            <v>37550</v>
          </cell>
          <cell r="O166">
            <v>290</v>
          </cell>
          <cell r="P166">
            <v>65750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105697</v>
          </cell>
          <cell r="AH166">
            <v>2373.4300000000017</v>
          </cell>
        </row>
        <row r="168">
          <cell r="B168" t="str">
            <v>7.  Subtotal direct eligible costs of the Action (1-6)</v>
          </cell>
          <cell r="F168">
            <v>926579.31244455057</v>
          </cell>
          <cell r="G168">
            <v>0</v>
          </cell>
          <cell r="H168">
            <v>202964.1997</v>
          </cell>
          <cell r="I168">
            <v>1713960.8199</v>
          </cell>
          <cell r="J168">
            <v>842221.33</v>
          </cell>
          <cell r="K168">
            <v>465588.25</v>
          </cell>
          <cell r="L168">
            <v>671755.75</v>
          </cell>
          <cell r="M168">
            <v>882827.25</v>
          </cell>
          <cell r="N168">
            <v>627776.25029999996</v>
          </cell>
          <cell r="O168">
            <v>861958.29949999996</v>
          </cell>
          <cell r="P168">
            <v>1157602.9998999999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7426655.1493000006</v>
          </cell>
          <cell r="AH168">
            <v>168415.52000000002</v>
          </cell>
        </row>
        <row r="169">
          <cell r="B169" t="str">
            <v xml:space="preserve">8. Provision for contingency reserve (maximum 5% of 7, subtotal of direct eligible costs of the Action) </v>
          </cell>
        </row>
        <row r="170">
          <cell r="B170" t="str">
            <v>9. Total direct eligible costs of the Action (7+ 8)</v>
          </cell>
          <cell r="F170">
            <v>926579.31244455057</v>
          </cell>
          <cell r="G170">
            <v>0</v>
          </cell>
          <cell r="H170">
            <v>202964.1997</v>
          </cell>
          <cell r="I170">
            <v>1713960.8199</v>
          </cell>
          <cell r="J170">
            <v>842221.33</v>
          </cell>
          <cell r="K170">
            <v>465588.25</v>
          </cell>
          <cell r="L170">
            <v>671755.75</v>
          </cell>
          <cell r="M170">
            <v>882827.25</v>
          </cell>
          <cell r="N170">
            <v>627776.25029999996</v>
          </cell>
          <cell r="O170">
            <v>861958.29949999996</v>
          </cell>
          <cell r="P170">
            <v>1157602.9998999999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7426655.1493000006</v>
          </cell>
          <cell r="AH170">
            <v>168415.52000000002</v>
          </cell>
        </row>
        <row r="171">
          <cell r="B171" t="str">
            <v>10.  Administrative costs (maximum 7% of 9, total direct eligible costs of the Action)</v>
          </cell>
          <cell r="F171">
            <v>64860.551871118543</v>
          </cell>
          <cell r="G171">
            <v>0</v>
          </cell>
          <cell r="H171">
            <v>14207.493979000001</v>
          </cell>
          <cell r="I171">
            <v>119977.25739300001</v>
          </cell>
          <cell r="J171">
            <v>58955.4931</v>
          </cell>
          <cell r="K171">
            <v>32591.177500000002</v>
          </cell>
          <cell r="L171">
            <v>47022.902500000004</v>
          </cell>
          <cell r="M171">
            <v>61797.907500000008</v>
          </cell>
          <cell r="N171">
            <v>43944.337521000001</v>
          </cell>
          <cell r="O171">
            <v>60337.080965000001</v>
          </cell>
          <cell r="P171">
            <v>81032.209992999997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519865.8604510001</v>
          </cell>
          <cell r="AH171">
            <v>11789.086400000002</v>
          </cell>
        </row>
        <row r="172">
          <cell r="B172" t="str">
            <v>11. Total eligible costs (9+10)</v>
          </cell>
          <cell r="F172">
            <v>991439.86431566905</v>
          </cell>
          <cell r="G172">
            <v>0</v>
          </cell>
          <cell r="H172">
            <v>217171.69367899999</v>
          </cell>
          <cell r="I172">
            <v>1833938.077293</v>
          </cell>
          <cell r="J172">
            <v>901176.82309999992</v>
          </cell>
          <cell r="K172">
            <v>498179.42749999999</v>
          </cell>
          <cell r="L172">
            <v>718778.65249999997</v>
          </cell>
          <cell r="M172">
            <v>944625.15749999997</v>
          </cell>
          <cell r="N172">
            <v>671720.58782099991</v>
          </cell>
          <cell r="O172">
            <v>922295.38046499994</v>
          </cell>
          <cell r="P172">
            <v>1238635.2098929998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7946521.0097510004</v>
          </cell>
          <cell r="AH172">
            <v>180204.60640000002</v>
          </cell>
        </row>
        <row r="174">
          <cell r="F174" t="str">
            <v>SAGA</v>
          </cell>
          <cell r="H174">
            <v>202964.19970000006</v>
          </cell>
          <cell r="I174">
            <v>1713960.8199000002</v>
          </cell>
          <cell r="J174">
            <v>842221.33</v>
          </cell>
          <cell r="K174">
            <v>465588.25</v>
          </cell>
          <cell r="L174">
            <v>671755.75</v>
          </cell>
          <cell r="M174">
            <v>882827.25</v>
          </cell>
          <cell r="N174">
            <v>627776.25029999996</v>
          </cell>
          <cell r="O174">
            <v>861958.29949999996</v>
          </cell>
          <cell r="P174">
            <v>1157602.9998999999</v>
          </cell>
          <cell r="Q174">
            <v>7426655.1492999988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7426655.1492999988</v>
          </cell>
        </row>
        <row r="175">
          <cell r="F175" t="str">
            <v>Contrôle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-7426655.1492999988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B4" t="str">
            <v>Annex III. Budget for the Action1</v>
          </cell>
        </row>
      </sheetData>
      <sheetData sheetId="23"/>
      <sheetData sheetId="24">
        <row r="1">
          <cell r="B1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>
        <row r="4">
          <cell r="B4" t="str">
            <v>Annex III. Budget for the Action1</v>
          </cell>
        </row>
      </sheetData>
      <sheetData sheetId="61"/>
      <sheetData sheetId="62">
        <row r="1">
          <cell r="B1">
            <v>1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4">
          <cell r="B4" t="str">
            <v>Annex III. Budget for the Action1</v>
          </cell>
        </row>
      </sheetData>
      <sheetData sheetId="79"/>
      <sheetData sheetId="80">
        <row r="1">
          <cell r="B1">
            <v>1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4">
          <cell r="B4" t="str">
            <v>Annex III. Budget for the Action1</v>
          </cell>
        </row>
      </sheetData>
      <sheetData sheetId="97"/>
      <sheetData sheetId="98">
        <row r="1">
          <cell r="B1">
            <v>1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4">
          <cell r="B4" t="str">
            <v>Annex III. Budget for the Action1</v>
          </cell>
        </row>
      </sheetData>
      <sheetData sheetId="115"/>
      <sheetData sheetId="116">
        <row r="1">
          <cell r="B1">
            <v>1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>
        <row r="1">
          <cell r="B1">
            <v>0</v>
          </cell>
        </row>
      </sheetData>
      <sheetData sheetId="132">
        <row r="1">
          <cell r="B1">
            <v>0</v>
          </cell>
        </row>
      </sheetData>
      <sheetData sheetId="133"/>
      <sheetData sheetId="134"/>
      <sheetData sheetId="135"/>
      <sheetData sheetId="136">
        <row r="1">
          <cell r="B1" t="str">
            <v>BK</v>
          </cell>
        </row>
      </sheetData>
      <sheetData sheetId="137" refreshError="1"/>
      <sheetData sheetId="138">
        <row r="1">
          <cell r="B1">
            <v>0</v>
          </cell>
        </row>
      </sheetData>
      <sheetData sheetId="139"/>
      <sheetData sheetId="140"/>
      <sheetData sheetId="141"/>
      <sheetData sheetId="142"/>
      <sheetData sheetId="143">
        <row r="1">
          <cell r="B1">
            <v>0</v>
          </cell>
        </row>
      </sheetData>
      <sheetData sheetId="144"/>
      <sheetData sheetId="145"/>
      <sheetData sheetId="146"/>
      <sheetData sheetId="147"/>
      <sheetData sheetId="148">
        <row r="1">
          <cell r="B1">
            <v>0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>
        <row r="1">
          <cell r="B1">
            <v>1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>
            <v>0</v>
          </cell>
        </row>
      </sheetData>
      <sheetData sheetId="172"/>
      <sheetData sheetId="173"/>
      <sheetData sheetId="174"/>
      <sheetData sheetId="175"/>
      <sheetData sheetId="176"/>
      <sheetData sheetId="177"/>
      <sheetData sheetId="178"/>
      <sheetData sheetId="179">
        <row r="1">
          <cell r="B1">
            <v>1</v>
          </cell>
        </row>
      </sheetData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>
        <row r="1">
          <cell r="B1">
            <v>0</v>
          </cell>
        </row>
      </sheetData>
      <sheetData sheetId="195"/>
      <sheetData sheetId="196"/>
      <sheetData sheetId="197"/>
      <sheetData sheetId="198"/>
      <sheetData sheetId="199"/>
      <sheetData sheetId="200"/>
      <sheetData sheetId="201"/>
      <sheetData sheetId="202">
        <row r="1">
          <cell r="B1">
            <v>1</v>
          </cell>
        </row>
      </sheetData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>
        <row r="1">
          <cell r="B1">
            <v>0</v>
          </cell>
        </row>
      </sheetData>
      <sheetData sheetId="218"/>
      <sheetData sheetId="219"/>
      <sheetData sheetId="220"/>
      <sheetData sheetId="221"/>
      <sheetData sheetId="222"/>
      <sheetData sheetId="223"/>
      <sheetData sheetId="224"/>
      <sheetData sheetId="225">
        <row r="1">
          <cell r="B1">
            <v>1</v>
          </cell>
        </row>
      </sheetData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>
        <row r="1">
          <cell r="B1">
            <v>0</v>
          </cell>
        </row>
      </sheetData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>
        <row r="1">
          <cell r="B1">
            <v>1</v>
          </cell>
        </row>
      </sheetData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>
        <row r="1">
          <cell r="B1">
            <v>0</v>
          </cell>
        </row>
      </sheetData>
      <sheetData sheetId="265">
        <row r="1">
          <cell r="B1">
            <v>0</v>
          </cell>
        </row>
      </sheetData>
      <sheetData sheetId="266"/>
      <sheetData sheetId="267"/>
      <sheetData sheetId="268"/>
      <sheetData sheetId="26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SUIVI BUDGET EURO"/>
      <sheetName val="SUIVI BUDGET IN THB ONLY"/>
      <sheetName val="INITAL BUDGET"/>
      <sheetName val="RI"/>
      <sheetName val="Récap"/>
      <sheetName val="SUIVI BUDGET IN EURO ONLY"/>
      <sheetName val="rate"/>
      <sheetName val="purchases over 5000"/>
      <sheetName val="Park statement"/>
      <sheetName val="Staff list 31-01-08"/>
      <sheetName val="ERROR CAN NOT BE CHANGED"/>
      <sheetName val="Expat list 31-01-08"/>
      <sheetName val="Stock 31-01-08"/>
      <sheetName val="FUEL 31-01-08"/>
      <sheetName val="to help for UNIT"/>
      <sheetName val="General Pivot tab"/>
      <sheetName val="Pivot tab EURO"/>
      <sheetName val="Pivot tab THB"/>
      <sheetName val="General export in euro "/>
      <sheetName val="export EURO"/>
      <sheetName val="export THB"/>
      <sheetName val="INITAL_BUDGET"/>
      <sheetName val="GENERAL_SUIVI_BUDGET_EURO"/>
      <sheetName val="SUIVI_BUDGET_IN_EURO_ONLY"/>
      <sheetName val="SUIVI_BUDGET_IN_THB_ONLY"/>
      <sheetName val="purchases_over_5000"/>
      <sheetName val="Park_statement"/>
      <sheetName val="Staff_list_31-01-08"/>
      <sheetName val="ERROR_CAN_NOT_BE_CHANGED"/>
      <sheetName val="Expat_list_31-01-08"/>
      <sheetName val="Stock_31-01-08"/>
      <sheetName val="FUEL_31-01-08"/>
      <sheetName val="to_help_for_UNIT"/>
      <sheetName val="General_Pivot_tab"/>
      <sheetName val="Pivot_tab_EURO"/>
      <sheetName val="Pivot_tab_THB"/>
      <sheetName val="General_export_in_euro_"/>
      <sheetName val="export_EURO"/>
      <sheetName val="export_THB"/>
      <sheetName val="INITAL_BUDGET1"/>
      <sheetName val="GENERAL_SUIVI_BUDGET_EURO1"/>
      <sheetName val="SUIVI_BUDGET_IN_EURO_ONLY1"/>
      <sheetName val="SUIVI_BUDGET_IN_THB_ONLY1"/>
      <sheetName val="purchases_over_50001"/>
      <sheetName val="Park_statement1"/>
      <sheetName val="Staff_list_31-01-081"/>
      <sheetName val="ERROR_CAN_NOT_BE_CHANGED1"/>
      <sheetName val="Expat_list_31-01-081"/>
      <sheetName val="Stock_31-01-081"/>
      <sheetName val="FUEL_31-01-081"/>
      <sheetName val="to_help_for_UNIT1"/>
      <sheetName val="General_Pivot_tab1"/>
      <sheetName val="Pivot_tab_EURO1"/>
      <sheetName val="Pivot_tab_THB1"/>
      <sheetName val="General_export_in_euro_1"/>
      <sheetName val="export_EURO1"/>
      <sheetName val="export_THB1"/>
      <sheetName val="PARAMETERS"/>
      <sheetName val="Paramètres"/>
      <sheetName val="INITAL_BUDGET2"/>
      <sheetName val="GENERAL_SUIVI_BUDGET_EURO2"/>
      <sheetName val="SUIVI_BUDGET_IN_EURO_ONLY2"/>
      <sheetName val="SUIVI_BUDGET_IN_THB_ONLY2"/>
      <sheetName val="purchases_over_50002"/>
      <sheetName val="Park_statement2"/>
      <sheetName val="Staff_list_31-01-082"/>
      <sheetName val="ERROR_CAN_NOT_BE_CHANGED2"/>
      <sheetName val="Expat_list_31-01-082"/>
      <sheetName val="Stock_31-01-082"/>
      <sheetName val="FUEL_31-01-082"/>
      <sheetName val="to_help_for_UNIT2"/>
      <sheetName val="General_Pivot_tab2"/>
      <sheetName val="Pivot_tab_EURO2"/>
      <sheetName val="Pivot_tab_THB2"/>
      <sheetName val="General_export_in_euro_2"/>
      <sheetName val="export_EURO2"/>
      <sheetName val="export_THB2"/>
      <sheetName val="INITAL_BUDGET4"/>
      <sheetName val="GENERAL_SUIVI_BUDGET_EURO4"/>
      <sheetName val="SUIVI_BUDGET_IN_EURO_ONLY4"/>
      <sheetName val="SUIVI_BUDGET_IN_THB_ONLY4"/>
      <sheetName val="purchases_over_50004"/>
      <sheetName val="Park_statement4"/>
      <sheetName val="Staff_list_31-01-084"/>
      <sheetName val="ERROR_CAN_NOT_BE_CHANGED4"/>
      <sheetName val="Expat_list_31-01-084"/>
      <sheetName val="Stock_31-01-084"/>
      <sheetName val="FUEL_31-01-084"/>
      <sheetName val="to_help_for_UNIT4"/>
      <sheetName val="General_Pivot_tab4"/>
      <sheetName val="Pivot_tab_EURO4"/>
      <sheetName val="Pivot_tab_THB4"/>
      <sheetName val="General_export_in_euro_4"/>
      <sheetName val="export_EURO4"/>
      <sheetName val="export_THB4"/>
      <sheetName val="INITAL_BUDGET3"/>
      <sheetName val="GENERAL_SUIVI_BUDGET_EURO3"/>
      <sheetName val="SUIVI_BUDGET_IN_EURO_ONLY3"/>
      <sheetName val="SUIVI_BUDGET_IN_THB_ONLY3"/>
      <sheetName val="purchases_over_50003"/>
      <sheetName val="Park_statement3"/>
      <sheetName val="Staff_list_31-01-083"/>
      <sheetName val="ERROR_CAN_NOT_BE_CHANGED3"/>
      <sheetName val="Expat_list_31-01-083"/>
      <sheetName val="Stock_31-01-083"/>
      <sheetName val="FUEL_31-01-083"/>
      <sheetName val="to_help_for_UNIT3"/>
      <sheetName val="General_Pivot_tab3"/>
      <sheetName val="Pivot_tab_EURO3"/>
      <sheetName val="Pivot_tab_THB3"/>
      <sheetName val="General_export_in_euro_3"/>
      <sheetName val="export_EURO3"/>
      <sheetName val="export_THB3"/>
      <sheetName val="INITAL_BUDGET5"/>
      <sheetName val="GENERAL_SUIVI_BUDGET_EURO5"/>
      <sheetName val="SUIVI_BUDGET_IN_EURO_ONLY5"/>
      <sheetName val="SUIVI_BUDGET_IN_THB_ONLY5"/>
      <sheetName val="purchases_over_50005"/>
      <sheetName val="Park_statement5"/>
      <sheetName val="Staff_list_31-01-085"/>
      <sheetName val="ERROR_CAN_NOT_BE_CHANGED5"/>
      <sheetName val="Expat_list_31-01-085"/>
      <sheetName val="Stock_31-01-085"/>
      <sheetName val="FUEL_31-01-085"/>
      <sheetName val="to_help_for_UNIT5"/>
      <sheetName val="General_Pivot_tab5"/>
      <sheetName val="Pivot_tab_EURO5"/>
      <sheetName val="Pivot_tab_THB5"/>
      <sheetName val="General_export_in_euro_5"/>
      <sheetName val="export_EURO5"/>
      <sheetName val="export_THB5"/>
      <sheetName val="4928 WFP LIFHD_Original"/>
      <sheetName val="4928 WFP LIFHD_NCE"/>
      <sheetName val="procurementrequests Archived"/>
      <sheetName val="procurementrequests Onging"/>
      <sheetName val="procurementrequests Archive (2)"/>
      <sheetName val="Sheet1"/>
      <sheetName val="Lists"/>
      <sheetName val="4928_WFP_LIFHD_Original"/>
      <sheetName val="4928_WFP_LIFHD_NCE"/>
      <sheetName val="procurementrequests_Archived"/>
      <sheetName val="procurementrequests_Onging"/>
      <sheetName val="procurementrequests_Archive_(2)"/>
      <sheetName val="4928_WFP_LIFHD_Original1"/>
      <sheetName val="4928_WFP_LIFHD_NCE1"/>
      <sheetName val="procurementrequests_Archived1"/>
      <sheetName val="procurementrequests_Onging1"/>
      <sheetName val="procurementrequests_Archive_(21"/>
      <sheetName val="4928_WFP_LIFHD_Original2"/>
      <sheetName val="4928_WFP_LIFHD_NCE2"/>
      <sheetName val="procurementrequests_Archived2"/>
      <sheetName val="procurementrequests_Onging2"/>
      <sheetName val="procurementrequests_Archive_(22"/>
      <sheetName val="INITAL_BUDGET6"/>
      <sheetName val="GENERAL_SUIVI_BUDGET_EURO6"/>
      <sheetName val="SUIVI_BUDGET_IN_EURO_ONLY6"/>
      <sheetName val="SUIVI_BUDGET_IN_THB_ONLY6"/>
      <sheetName val="purchases_over_50006"/>
      <sheetName val="Park_statement6"/>
      <sheetName val="Staff_list_31-01-086"/>
      <sheetName val="ERROR_CAN_NOT_BE_CHANGED6"/>
      <sheetName val="Expat_list_31-01-086"/>
      <sheetName val="Stock_31-01-086"/>
      <sheetName val="FUEL_31-01-086"/>
      <sheetName val="to_help_for_UNIT6"/>
      <sheetName val="General_Pivot_tab6"/>
      <sheetName val="Pivot_tab_EURO6"/>
      <sheetName val="Pivot_tab_THB6"/>
      <sheetName val="General_export_in_euro_6"/>
      <sheetName val="export_EURO6"/>
      <sheetName val="export_THB6"/>
      <sheetName val="4928_WFP_LIFHD_Original3"/>
      <sheetName val="4928_WFP_LIFHD_NCE3"/>
      <sheetName val="procurementrequests_Archived3"/>
      <sheetName val="procurementrequests_Onging3"/>
      <sheetName val="procurementrequests_Archive_(23"/>
      <sheetName val="INITAL_BUDGET7"/>
      <sheetName val="GENERAL_SUIVI_BUDGET_EURO7"/>
      <sheetName val="SUIVI_BUDGET_IN_EURO_ONLY7"/>
      <sheetName val="SUIVI_BUDGET_IN_THB_ONLY7"/>
      <sheetName val="purchases_over_50007"/>
      <sheetName val="Park_statement7"/>
      <sheetName val="Staff_list_31-01-087"/>
      <sheetName val="ERROR_CAN_NOT_BE_CHANGED7"/>
      <sheetName val="Expat_list_31-01-087"/>
      <sheetName val="Stock_31-01-087"/>
      <sheetName val="FUEL_31-01-087"/>
      <sheetName val="to_help_for_UNIT7"/>
      <sheetName val="General_Pivot_tab7"/>
      <sheetName val="Pivot_tab_EURO7"/>
      <sheetName val="Pivot_tab_THB7"/>
      <sheetName val="General_export_in_euro_7"/>
      <sheetName val="export_EURO7"/>
      <sheetName val="export_THB7"/>
      <sheetName val="4928_WFP_LIFHD_Original4"/>
      <sheetName val="4928_WFP_LIFHD_NCE4"/>
      <sheetName val="procurementrequests_Archived4"/>
      <sheetName val="procurementrequests_Onging4"/>
      <sheetName val="procurementrequests_Archive_(24"/>
      <sheetName val="INITAL_BUDGET8"/>
      <sheetName val="GENERAL_SUIVI_BUDGET_EURO8"/>
      <sheetName val="SUIVI_BUDGET_IN_EURO_ONLY8"/>
      <sheetName val="SUIVI_BUDGET_IN_THB_ONLY8"/>
      <sheetName val="purchases_over_50008"/>
      <sheetName val="Park_statement8"/>
      <sheetName val="Staff_list_31-01-088"/>
      <sheetName val="ERROR_CAN_NOT_BE_CHANGED8"/>
      <sheetName val="Expat_list_31-01-088"/>
      <sheetName val="Stock_31-01-088"/>
      <sheetName val="FUEL_31-01-088"/>
      <sheetName val="to_help_for_UNIT8"/>
      <sheetName val="General_Pivot_tab8"/>
      <sheetName val="Pivot_tab_EURO8"/>
      <sheetName val="Pivot_tab_THB8"/>
      <sheetName val="General_export_in_euro_8"/>
      <sheetName val="export_EURO8"/>
      <sheetName val="export_THB8"/>
      <sheetName val="4928_WFP_LIFHD_Original5"/>
      <sheetName val="4928_WFP_LIFHD_NCE5"/>
      <sheetName val="procurementrequests_Archived5"/>
      <sheetName val="procurementrequests_Onging5"/>
      <sheetName val="procurementrequests_Archive_(25"/>
      <sheetName val="INITAL_BUDGET9"/>
      <sheetName val="GENERAL_SUIVI_BUDGET_EURO9"/>
      <sheetName val="SUIVI_BUDGET_IN_EURO_ONLY9"/>
      <sheetName val="SUIVI_BUDGET_IN_THB_ONLY9"/>
      <sheetName val="purchases_over_50009"/>
      <sheetName val="Park_statement9"/>
      <sheetName val="Staff_list_31-01-089"/>
      <sheetName val="ERROR_CAN_NOT_BE_CHANGED9"/>
      <sheetName val="Expat_list_31-01-089"/>
      <sheetName val="Stock_31-01-089"/>
      <sheetName val="FUEL_31-01-089"/>
      <sheetName val="to_help_for_UNIT9"/>
      <sheetName val="General_Pivot_tab9"/>
      <sheetName val="Pivot_tab_EURO9"/>
      <sheetName val="Pivot_tab_THB9"/>
      <sheetName val="General_export_in_euro_9"/>
      <sheetName val="export_EURO9"/>
      <sheetName val="export_THB9"/>
      <sheetName val="4928_WFP_LIFHD_Original6"/>
      <sheetName val="4928_WFP_LIFHD_NCE6"/>
      <sheetName val="procurementrequests_Archived6"/>
      <sheetName val="procurementrequests_Onging6"/>
      <sheetName val="procurementrequests_Archive_(26"/>
      <sheetName val="Master Data"/>
      <sheetName val="INITAL_BUDGET10"/>
      <sheetName val="GENERAL_SUIVI_BUDGET_EURO10"/>
      <sheetName val="SUIVI_BUDGET_IN_EURO_ONLY10"/>
      <sheetName val="SUIVI_BUDGET_IN_THB_ONLY10"/>
      <sheetName val="purchases_over_500010"/>
      <sheetName val="Park_statement10"/>
      <sheetName val="Staff_list_31-01-0810"/>
      <sheetName val="ERROR_CAN_NOT_BE_CHANGED10"/>
      <sheetName val="Expat_list_31-01-0810"/>
      <sheetName val="Stock_31-01-0810"/>
      <sheetName val="FUEL_31-01-0810"/>
      <sheetName val="to_help_for_UNIT10"/>
      <sheetName val="General_Pivot_tab10"/>
      <sheetName val="Pivot_tab_EURO10"/>
      <sheetName val="Pivot_tab_THB10"/>
      <sheetName val="General_export_in_euro_10"/>
      <sheetName val="export_EURO10"/>
      <sheetName val="export_THB10"/>
      <sheetName val="4928_WFP_LIFHD_Original7"/>
      <sheetName val="4928_WFP_LIFHD_NCE7"/>
      <sheetName val="procurementrequests_Archived7"/>
      <sheetName val="procurementrequests_Onging7"/>
      <sheetName val="procurementrequests_Archive_(27"/>
      <sheetName val="Master_Data"/>
    </sheetNames>
    <sheetDataSet>
      <sheetData sheetId="0" refreshError="1">
        <row r="4">
          <cell r="B4" t="str">
            <v>Annex III. Budget for the Action1</v>
          </cell>
          <cell r="C4" t="str">
            <v>All Years</v>
          </cell>
          <cell r="G4" t="str">
            <v>SAGA</v>
          </cell>
        </row>
        <row r="5">
          <cell r="A5" t="str">
            <v>Budget lines</v>
          </cell>
          <cell r="B5" t="str">
            <v>Expenses</v>
          </cell>
          <cell r="C5" t="str">
            <v>Unit</v>
          </cell>
          <cell r="D5" t="str">
            <v># of units</v>
          </cell>
          <cell r="E5" t="str">
            <v>Unit rate (in EUR)</v>
          </cell>
          <cell r="F5" t="str">
            <v>Costs (in EUR)3</v>
          </cell>
          <cell r="G5">
            <v>39173</v>
          </cell>
          <cell r="H5">
            <v>39203</v>
          </cell>
          <cell r="I5">
            <v>39234</v>
          </cell>
          <cell r="J5">
            <v>39264</v>
          </cell>
          <cell r="K5">
            <v>39295</v>
          </cell>
          <cell r="L5">
            <v>39326</v>
          </cell>
          <cell r="M5">
            <v>39356</v>
          </cell>
          <cell r="N5">
            <v>39387</v>
          </cell>
          <cell r="O5">
            <v>39417</v>
          </cell>
          <cell r="P5">
            <v>39448</v>
          </cell>
          <cell r="Q5">
            <v>39479</v>
          </cell>
          <cell r="R5">
            <v>39508</v>
          </cell>
          <cell r="S5">
            <v>39539</v>
          </cell>
          <cell r="T5">
            <v>39569</v>
          </cell>
          <cell r="U5">
            <v>39600</v>
          </cell>
          <cell r="V5">
            <v>39630</v>
          </cell>
          <cell r="W5">
            <v>39661</v>
          </cell>
          <cell r="X5">
            <v>39692</v>
          </cell>
          <cell r="Y5">
            <v>39722</v>
          </cell>
          <cell r="Z5">
            <v>39753</v>
          </cell>
          <cell r="AA5">
            <v>39783</v>
          </cell>
          <cell r="AB5">
            <v>39814</v>
          </cell>
          <cell r="AC5">
            <v>39845</v>
          </cell>
          <cell r="AD5">
            <v>39873</v>
          </cell>
          <cell r="AE5">
            <v>39904</v>
          </cell>
          <cell r="AF5" t="str">
            <v>TOTAL SAGA</v>
          </cell>
        </row>
        <row r="8">
          <cell r="B8" t="str">
            <v>1. Human Resources</v>
          </cell>
        </row>
        <row r="9">
          <cell r="B9" t="str">
            <v>1.1 Salaries (gross amounts, local staff)4</v>
          </cell>
        </row>
        <row r="10">
          <cell r="B10" t="str">
            <v xml:space="preserve">   1.1.1 Technical</v>
          </cell>
        </row>
        <row r="12">
          <cell r="A12" t="str">
            <v>NPWTC</v>
          </cell>
          <cell r="B12" t="str">
            <v xml:space="preserve">    - Engineer civil work - 1 man</v>
          </cell>
          <cell r="C12" t="str">
            <v>Month</v>
          </cell>
          <cell r="D12">
            <v>23</v>
          </cell>
          <cell r="E12">
            <v>617.052333881648</v>
          </cell>
          <cell r="F12">
            <v>14192.203679277902</v>
          </cell>
          <cell r="G12">
            <v>0</v>
          </cell>
          <cell r="H12">
            <v>127.36</v>
          </cell>
          <cell r="I12">
            <v>0</v>
          </cell>
          <cell r="J12">
            <v>0</v>
          </cell>
          <cell r="K12">
            <v>55.99</v>
          </cell>
          <cell r="L12">
            <v>454.27</v>
          </cell>
          <cell r="M12">
            <v>401.82</v>
          </cell>
          <cell r="N12">
            <v>403.24</v>
          </cell>
          <cell r="O12">
            <v>412.7</v>
          </cell>
          <cell r="P12">
            <v>419.59</v>
          </cell>
          <cell r="AF12">
            <v>2274.9700000000003</v>
          </cell>
        </row>
        <row r="13">
          <cell r="A13" t="str">
            <v>NPWTS</v>
          </cell>
          <cell r="B13" t="str">
            <v xml:space="preserve">    - Technical supervisor - 4 men</v>
          </cell>
          <cell r="C13" t="str">
            <v>Month</v>
          </cell>
          <cell r="D13">
            <v>92</v>
          </cell>
          <cell r="E13">
            <v>445.3580020181991</v>
          </cell>
          <cell r="F13">
            <v>40972.93618567432</v>
          </cell>
          <cell r="G13">
            <v>0</v>
          </cell>
          <cell r="H13">
            <v>0</v>
          </cell>
          <cell r="I13">
            <v>0</v>
          </cell>
          <cell r="J13">
            <v>3.27</v>
          </cell>
          <cell r="K13">
            <v>67.53</v>
          </cell>
          <cell r="L13">
            <v>685.74</v>
          </cell>
          <cell r="M13">
            <v>487.98</v>
          </cell>
          <cell r="N13">
            <v>476.6</v>
          </cell>
          <cell r="O13">
            <v>579.66999999999996</v>
          </cell>
          <cell r="P13">
            <v>504.05</v>
          </cell>
          <cell r="AF13">
            <v>2804.84</v>
          </cell>
        </row>
        <row r="14">
          <cell r="A14" t="str">
            <v>NPWTE</v>
          </cell>
          <cell r="B14" t="str">
            <v xml:space="preserve">    - Technician civil work - 6 men</v>
          </cell>
          <cell r="C14" t="str">
            <v>Month</v>
          </cell>
          <cell r="D14">
            <v>138</v>
          </cell>
          <cell r="E14">
            <v>41.928721174004188</v>
          </cell>
          <cell r="F14">
            <v>5786.1635220125781</v>
          </cell>
          <cell r="G14">
            <v>0</v>
          </cell>
          <cell r="H14">
            <v>0</v>
          </cell>
          <cell r="I14">
            <v>0</v>
          </cell>
          <cell r="J14">
            <v>140.94999999999999</v>
          </cell>
          <cell r="K14">
            <v>119.4</v>
          </cell>
          <cell r="L14">
            <v>109.59</v>
          </cell>
          <cell r="M14">
            <v>163.95</v>
          </cell>
          <cell r="N14">
            <v>224.6</v>
          </cell>
          <cell r="O14">
            <v>267.60000000000002</v>
          </cell>
          <cell r="P14">
            <v>220.68</v>
          </cell>
          <cell r="AF14">
            <v>1246.7700000000002</v>
          </cell>
        </row>
        <row r="15">
          <cell r="A15" t="str">
            <v>NPWAT</v>
          </cell>
          <cell r="B15" t="str">
            <v xml:space="preserve">    - Assistant technician civil work - 6 men</v>
          </cell>
          <cell r="C15" t="str">
            <v>Month</v>
          </cell>
          <cell r="D15">
            <v>138</v>
          </cell>
          <cell r="E15">
            <v>31.446540880503139</v>
          </cell>
          <cell r="F15">
            <v>4339.6226415094334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80.92</v>
          </cell>
          <cell r="O15">
            <v>259.68</v>
          </cell>
          <cell r="P15">
            <v>212.52</v>
          </cell>
          <cell r="AF15">
            <v>553.12</v>
          </cell>
        </row>
        <row r="16">
          <cell r="A16" t="str">
            <v>NPWSC</v>
          </cell>
          <cell r="B16" t="str">
            <v xml:space="preserve">    - Public health specialist - 1 man</v>
          </cell>
          <cell r="C16" t="str">
            <v>Month</v>
          </cell>
          <cell r="D16">
            <v>23</v>
          </cell>
          <cell r="E16">
            <v>617.05233388164788</v>
          </cell>
          <cell r="F16">
            <v>14192.203679277902</v>
          </cell>
          <cell r="G16">
            <v>0</v>
          </cell>
          <cell r="H16">
            <v>127.36</v>
          </cell>
          <cell r="I16">
            <v>0</v>
          </cell>
          <cell r="J16">
            <v>0</v>
          </cell>
          <cell r="K16">
            <v>55.99</v>
          </cell>
          <cell r="L16">
            <v>432.92</v>
          </cell>
          <cell r="M16">
            <v>468.61</v>
          </cell>
          <cell r="N16">
            <v>469.07</v>
          </cell>
          <cell r="O16">
            <v>478.74</v>
          </cell>
          <cell r="P16">
            <v>476.84</v>
          </cell>
          <cell r="AF16">
            <v>2509.5300000000002</v>
          </cell>
        </row>
        <row r="17">
          <cell r="A17" t="str">
            <v>NPSXX</v>
          </cell>
          <cell r="B17" t="str">
            <v xml:space="preserve">    - Hygiene promotor - 17 men</v>
          </cell>
          <cell r="C17" t="str">
            <v>Month</v>
          </cell>
          <cell r="D17">
            <v>374</v>
          </cell>
          <cell r="E17">
            <v>41.928721174004188</v>
          </cell>
          <cell r="F17">
            <v>15681.341719077567</v>
          </cell>
          <cell r="G17">
            <v>0</v>
          </cell>
          <cell r="H17">
            <v>0</v>
          </cell>
          <cell r="I17">
            <v>0</v>
          </cell>
          <cell r="J17">
            <v>429.55</v>
          </cell>
          <cell r="K17">
            <v>786.9</v>
          </cell>
          <cell r="L17">
            <v>767.13</v>
          </cell>
          <cell r="M17">
            <v>708.45</v>
          </cell>
          <cell r="N17">
            <v>675.45</v>
          </cell>
          <cell r="O17">
            <v>802.8</v>
          </cell>
          <cell r="P17">
            <v>673.74</v>
          </cell>
          <cell r="AF17">
            <v>4844.0199999999995</v>
          </cell>
        </row>
        <row r="18">
          <cell r="A18" t="str">
            <v>NPWVC</v>
          </cell>
          <cell r="B18" t="str">
            <v xml:space="preserve">    - Vector control monitoring agent - 2 men</v>
          </cell>
          <cell r="C18" t="str">
            <v>Month</v>
          </cell>
          <cell r="D18">
            <v>46</v>
          </cell>
          <cell r="E18">
            <v>41.928721174004188</v>
          </cell>
          <cell r="F18">
            <v>1928.7211740041926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21.72</v>
          </cell>
          <cell r="L18">
            <v>73.06</v>
          </cell>
          <cell r="M18">
            <v>74.34</v>
          </cell>
          <cell r="N18">
            <v>71.099999999999994</v>
          </cell>
          <cell r="O18">
            <v>89.2</v>
          </cell>
          <cell r="P18">
            <v>73.56</v>
          </cell>
          <cell r="AF18">
            <v>402.98</v>
          </cell>
        </row>
        <row r="20">
          <cell r="B20" t="str">
            <v xml:space="preserve">   1.1.2 Administrative/ support Staff</v>
          </cell>
        </row>
        <row r="22">
          <cell r="A22" t="str">
            <v>NCAAD</v>
          </cell>
          <cell r="B22" t="str">
            <v xml:space="preserve">    - Administrator - 1 person</v>
          </cell>
          <cell r="C22" t="str">
            <v>Month</v>
          </cell>
          <cell r="D22">
            <v>24</v>
          </cell>
          <cell r="E22">
            <v>617.05233388164788</v>
          </cell>
          <cell r="F22">
            <v>14809.256013159549</v>
          </cell>
          <cell r="G22">
            <v>0</v>
          </cell>
          <cell r="H22">
            <v>127.36</v>
          </cell>
          <cell r="I22">
            <v>0</v>
          </cell>
          <cell r="J22">
            <v>378.64</v>
          </cell>
          <cell r="K22">
            <v>515.91999999999996</v>
          </cell>
          <cell r="L22">
            <v>669.52</v>
          </cell>
          <cell r="M22">
            <v>468.61</v>
          </cell>
          <cell r="N22">
            <v>462.63</v>
          </cell>
          <cell r="O22">
            <v>544.78</v>
          </cell>
          <cell r="P22">
            <v>476.84</v>
          </cell>
          <cell r="AF22">
            <v>3644.3</v>
          </cell>
        </row>
        <row r="23">
          <cell r="A23" t="str">
            <v>NCASE</v>
          </cell>
          <cell r="B23" t="str">
            <v xml:space="preserve">    - Secretary - 1 person</v>
          </cell>
          <cell r="C23" t="str">
            <v>Month</v>
          </cell>
          <cell r="D23">
            <v>24</v>
          </cell>
          <cell r="E23">
            <v>362.44566947634212</v>
          </cell>
          <cell r="F23">
            <v>8698.6960674322108</v>
          </cell>
          <cell r="G23">
            <v>0</v>
          </cell>
          <cell r="H23">
            <v>127.36</v>
          </cell>
          <cell r="I23">
            <v>54.53</v>
          </cell>
          <cell r="J23">
            <v>279.99</v>
          </cell>
          <cell r="K23">
            <v>294.81</v>
          </cell>
          <cell r="L23">
            <v>466.56</v>
          </cell>
          <cell r="M23">
            <v>268.25</v>
          </cell>
          <cell r="N23">
            <v>265.14</v>
          </cell>
          <cell r="O23">
            <v>280.63</v>
          </cell>
          <cell r="P23">
            <v>351.47</v>
          </cell>
          <cell r="AF23">
            <v>2388.7399999999998</v>
          </cell>
        </row>
        <row r="24">
          <cell r="A24" t="str">
            <v>NCLCO</v>
          </cell>
          <cell r="B24" t="str">
            <v xml:space="preserve">    - Logistics - 2 men</v>
          </cell>
          <cell r="C24" t="str">
            <v>Month</v>
          </cell>
          <cell r="D24">
            <v>48</v>
          </cell>
          <cell r="E24">
            <v>483.18383506886238</v>
          </cell>
          <cell r="F24">
            <v>23192.824083305393</v>
          </cell>
          <cell r="G24">
            <v>0</v>
          </cell>
          <cell r="H24">
            <v>127.36</v>
          </cell>
          <cell r="I24">
            <v>299.89999999999998</v>
          </cell>
          <cell r="J24">
            <v>933.29</v>
          </cell>
          <cell r="K24">
            <v>787.96</v>
          </cell>
          <cell r="L24">
            <v>970.04</v>
          </cell>
          <cell r="M24">
            <v>670.07</v>
          </cell>
          <cell r="N24">
            <v>705.02</v>
          </cell>
          <cell r="O24">
            <v>412.7</v>
          </cell>
          <cell r="P24">
            <v>408.72</v>
          </cell>
          <cell r="AF24">
            <v>5315.06</v>
          </cell>
        </row>
        <row r="25">
          <cell r="A25" t="str">
            <v>NMBXX</v>
          </cell>
          <cell r="B25" t="str">
            <v xml:space="preserve">    - House staff - 2 men </v>
          </cell>
          <cell r="C25" t="str">
            <v>Month</v>
          </cell>
          <cell r="D25">
            <v>48</v>
          </cell>
          <cell r="E25">
            <v>226.69303471798494</v>
          </cell>
          <cell r="F25">
            <v>10881.265666463278</v>
          </cell>
          <cell r="G25">
            <v>0</v>
          </cell>
          <cell r="H25">
            <v>0</v>
          </cell>
          <cell r="I25">
            <v>52.25</v>
          </cell>
          <cell r="J25">
            <v>222.73</v>
          </cell>
          <cell r="K25">
            <v>294.82</v>
          </cell>
          <cell r="L25">
            <v>1002.7</v>
          </cell>
          <cell r="M25">
            <v>208.17</v>
          </cell>
          <cell r="N25">
            <v>185.53</v>
          </cell>
          <cell r="O25">
            <v>297.12</v>
          </cell>
          <cell r="P25">
            <v>329.67</v>
          </cell>
          <cell r="AF25">
            <v>2592.9900000000002</v>
          </cell>
        </row>
        <row r="26">
          <cell r="A26" t="str">
            <v>NCLDR</v>
          </cell>
          <cell r="B26" t="str">
            <v xml:space="preserve">    - Drivers - 4 men</v>
          </cell>
          <cell r="C26" t="str">
            <v>Month</v>
          </cell>
          <cell r="D26">
            <v>92</v>
          </cell>
          <cell r="E26">
            <v>311.42433659528103</v>
          </cell>
          <cell r="F26">
            <v>28651.038966765856</v>
          </cell>
          <cell r="G26">
            <v>0</v>
          </cell>
          <cell r="H26">
            <v>0</v>
          </cell>
          <cell r="I26">
            <v>252.19</v>
          </cell>
          <cell r="J26">
            <v>623.92999999999995</v>
          </cell>
          <cell r="K26">
            <v>663.33</v>
          </cell>
          <cell r="L26">
            <v>1196.73</v>
          </cell>
          <cell r="M26">
            <v>604.41</v>
          </cell>
          <cell r="N26">
            <v>593.13</v>
          </cell>
          <cell r="O26">
            <v>643.79999999999995</v>
          </cell>
          <cell r="P26">
            <v>645.69000000000005</v>
          </cell>
          <cell r="AF26">
            <v>5223.2099999999991</v>
          </cell>
        </row>
        <row r="27">
          <cell r="A27" t="str">
            <v>NCATR</v>
          </cell>
          <cell r="B27" t="str">
            <v xml:space="preserve">    - Translator - 1 man</v>
          </cell>
          <cell r="C27" t="str">
            <v>Month</v>
          </cell>
          <cell r="D27">
            <v>6</v>
          </cell>
          <cell r="E27">
            <v>531</v>
          </cell>
          <cell r="F27">
            <v>3186</v>
          </cell>
          <cell r="G27">
            <v>0</v>
          </cell>
          <cell r="H27">
            <v>127.36</v>
          </cell>
          <cell r="I27">
            <v>0</v>
          </cell>
          <cell r="J27">
            <v>87.46</v>
          </cell>
          <cell r="K27">
            <v>567.29</v>
          </cell>
          <cell r="L27">
            <v>601.87</v>
          </cell>
          <cell r="M27">
            <v>401.82</v>
          </cell>
          <cell r="N27">
            <v>396.8</v>
          </cell>
          <cell r="O27">
            <v>412.7</v>
          </cell>
          <cell r="P27">
            <v>408.72</v>
          </cell>
          <cell r="AF27">
            <v>3004.0199999999995</v>
          </cell>
        </row>
        <row r="28">
          <cell r="A28" t="str">
            <v>NCLST</v>
          </cell>
          <cell r="B28" t="str">
            <v xml:space="preserve">    - Store keeper Mae Sot</v>
          </cell>
          <cell r="C28" t="str">
            <v>Month</v>
          </cell>
          <cell r="D28">
            <v>23</v>
          </cell>
          <cell r="E28">
            <v>311.42433659528103</v>
          </cell>
          <cell r="F28">
            <v>7162.7597416914641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380.46</v>
          </cell>
          <cell r="M28">
            <v>268.25</v>
          </cell>
          <cell r="N28">
            <v>263.32</v>
          </cell>
          <cell r="O28">
            <v>280.63</v>
          </cell>
          <cell r="P28">
            <v>283.35000000000002</v>
          </cell>
          <cell r="AF28">
            <v>1476.0099999999998</v>
          </cell>
        </row>
        <row r="29">
          <cell r="A29" t="str">
            <v>NCLWM</v>
          </cell>
          <cell r="B29" t="str">
            <v xml:space="preserve">    - Watchmen Mae Sot</v>
          </cell>
          <cell r="C29" t="str">
            <v>Month</v>
          </cell>
          <cell r="D29">
            <v>96</v>
          </cell>
          <cell r="E29">
            <v>235.14233727368932</v>
          </cell>
          <cell r="F29">
            <v>22573.664378274174</v>
          </cell>
          <cell r="G29">
            <v>0</v>
          </cell>
          <cell r="H29">
            <v>0</v>
          </cell>
          <cell r="I29">
            <v>0</v>
          </cell>
          <cell r="J29">
            <v>184.11</v>
          </cell>
          <cell r="K29">
            <v>464.34</v>
          </cell>
          <cell r="L29">
            <v>1000.55</v>
          </cell>
          <cell r="M29">
            <v>404.04</v>
          </cell>
          <cell r="N29">
            <v>421.31</v>
          </cell>
          <cell r="O29">
            <v>495.23</v>
          </cell>
          <cell r="P29">
            <v>566.72</v>
          </cell>
          <cell r="AF29">
            <v>3536.3</v>
          </cell>
        </row>
        <row r="30">
          <cell r="A30" t="str">
            <v>NRLST</v>
          </cell>
          <cell r="B30" t="str">
            <v xml:space="preserve">    - Store keeper Mae La</v>
          </cell>
          <cell r="C30" t="str">
            <v>Month</v>
          </cell>
          <cell r="D30">
            <v>23</v>
          </cell>
          <cell r="E30">
            <v>41.928721174004188</v>
          </cell>
          <cell r="F30">
            <v>964.36058700209628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36.53</v>
          </cell>
          <cell r="M30">
            <v>37.17</v>
          </cell>
          <cell r="N30">
            <v>35.549999999999997</v>
          </cell>
          <cell r="O30">
            <v>44.6</v>
          </cell>
          <cell r="P30">
            <v>50.86</v>
          </cell>
          <cell r="AF30">
            <v>204.70999999999998</v>
          </cell>
        </row>
        <row r="31">
          <cell r="A31" t="str">
            <v>NRLWM</v>
          </cell>
          <cell r="B31" t="str">
            <v xml:space="preserve">    - Watchmen Mae La</v>
          </cell>
          <cell r="C31" t="str">
            <v>Month</v>
          </cell>
          <cell r="D31">
            <v>24</v>
          </cell>
          <cell r="E31">
            <v>125.78616352201259</v>
          </cell>
          <cell r="F31">
            <v>3018.867924528302</v>
          </cell>
          <cell r="G31">
            <v>0</v>
          </cell>
          <cell r="H31">
            <v>0</v>
          </cell>
          <cell r="I31">
            <v>0</v>
          </cell>
          <cell r="J31">
            <v>2.57</v>
          </cell>
          <cell r="K31">
            <v>0</v>
          </cell>
          <cell r="L31">
            <v>124.93</v>
          </cell>
          <cell r="M31">
            <v>99.51</v>
          </cell>
          <cell r="N31">
            <v>94.8</v>
          </cell>
          <cell r="O31">
            <v>121.92</v>
          </cell>
          <cell r="P31">
            <v>110.27</v>
          </cell>
          <cell r="AF31">
            <v>554</v>
          </cell>
        </row>
        <row r="33">
          <cell r="B33" t="str">
            <v>1.2 Salaries (gross amounts, expat/int. staff)</v>
          </cell>
        </row>
        <row r="35">
          <cell r="A35" t="str">
            <v>ECCXX</v>
          </cell>
          <cell r="B35" t="str">
            <v xml:space="preserve">    - Head of mission - 1 men</v>
          </cell>
          <cell r="C35" t="str">
            <v>Month</v>
          </cell>
          <cell r="D35">
            <v>24</v>
          </cell>
          <cell r="E35">
            <v>3576.856666666667</v>
          </cell>
          <cell r="F35">
            <v>85844.56</v>
          </cell>
          <cell r="G35">
            <v>1418.37</v>
          </cell>
          <cell r="H35">
            <v>3433.79</v>
          </cell>
          <cell r="I35">
            <v>3443.43</v>
          </cell>
          <cell r="J35">
            <v>3475.69</v>
          </cell>
          <cell r="K35">
            <v>3065.03</v>
          </cell>
          <cell r="L35">
            <v>3266.63</v>
          </cell>
          <cell r="M35">
            <v>2968.71</v>
          </cell>
          <cell r="N35">
            <v>2524.29</v>
          </cell>
          <cell r="O35">
            <v>3529.38</v>
          </cell>
          <cell r="P35">
            <v>4023.3</v>
          </cell>
          <cell r="AF35">
            <v>31148.620000000003</v>
          </cell>
        </row>
        <row r="36">
          <cell r="A36" t="str">
            <v>ECMXX</v>
          </cell>
          <cell r="B36" t="str">
            <v xml:space="preserve">    - Administrator/Logistician Coordinator - 1 men</v>
          </cell>
          <cell r="C36" t="str">
            <v>Month</v>
          </cell>
          <cell r="D36">
            <v>12</v>
          </cell>
          <cell r="E36">
            <v>3149.356666666667</v>
          </cell>
          <cell r="F36">
            <v>37792.28</v>
          </cell>
          <cell r="G36">
            <v>135.49</v>
          </cell>
          <cell r="H36">
            <v>2692.89</v>
          </cell>
          <cell r="I36">
            <v>2840.32</v>
          </cell>
          <cell r="J36">
            <v>3129.64</v>
          </cell>
          <cell r="K36">
            <v>2788.3</v>
          </cell>
          <cell r="L36">
            <v>2891.54</v>
          </cell>
          <cell r="M36">
            <v>2559.0500000000002</v>
          </cell>
          <cell r="N36">
            <v>2312.3200000000002</v>
          </cell>
          <cell r="O36">
            <v>3033.93</v>
          </cell>
          <cell r="P36">
            <v>2858.33</v>
          </cell>
          <cell r="AF36">
            <v>25241.809999999998</v>
          </cell>
        </row>
        <row r="37">
          <cell r="A37" t="str">
            <v>EPWXX</v>
          </cell>
          <cell r="B37" t="str">
            <v xml:space="preserve">    - Hydraulic engineer - natural hazards  - 1 men</v>
          </cell>
          <cell r="C37" t="str">
            <v>Month</v>
          </cell>
          <cell r="D37">
            <v>24</v>
          </cell>
          <cell r="E37">
            <v>1660.68</v>
          </cell>
          <cell r="F37">
            <v>39856.32</v>
          </cell>
          <cell r="G37">
            <v>135.49</v>
          </cell>
          <cell r="H37">
            <v>1439.65</v>
          </cell>
          <cell r="I37">
            <v>1329.18</v>
          </cell>
          <cell r="J37">
            <v>2322.83</v>
          </cell>
          <cell r="K37">
            <v>1850.65</v>
          </cell>
          <cell r="L37">
            <v>1417.88</v>
          </cell>
          <cell r="M37">
            <v>4803.6499999999996</v>
          </cell>
          <cell r="N37">
            <v>1739.34</v>
          </cell>
          <cell r="O37">
            <v>1481.24</v>
          </cell>
          <cell r="P37">
            <v>1538.47</v>
          </cell>
          <cell r="AF37">
            <v>18058.38</v>
          </cell>
        </row>
        <row r="39">
          <cell r="B39" t="str">
            <v>1.3 Per diems for missions/travel5</v>
          </cell>
        </row>
        <row r="41">
          <cell r="B41" t="str">
            <v xml:space="preserve">   1.3.1 Local (staff assigned to the Action)</v>
          </cell>
        </row>
        <row r="42">
          <cell r="A42" t="str">
            <v>EBPXX</v>
          </cell>
          <cell r="B42" t="str">
            <v xml:space="preserve">     - Per diem </v>
          </cell>
          <cell r="C42" t="str">
            <v>Days</v>
          </cell>
          <cell r="D42">
            <v>2160</v>
          </cell>
          <cell r="E42">
            <v>22.222222222222221</v>
          </cell>
          <cell r="F42">
            <v>48000</v>
          </cell>
          <cell r="G42">
            <v>0</v>
          </cell>
          <cell r="H42">
            <v>929.74</v>
          </cell>
          <cell r="I42">
            <v>1224.98</v>
          </cell>
          <cell r="J42">
            <v>1967.6</v>
          </cell>
          <cell r="K42">
            <v>1265.76</v>
          </cell>
          <cell r="L42">
            <v>1592.35</v>
          </cell>
          <cell r="M42">
            <v>2146.04</v>
          </cell>
          <cell r="N42">
            <v>1225</v>
          </cell>
          <cell r="O42">
            <v>1605.14</v>
          </cell>
          <cell r="P42">
            <v>1265.8499999999999</v>
          </cell>
          <cell r="AF42">
            <v>13222.460000000001</v>
          </cell>
        </row>
        <row r="47">
          <cell r="B47" t="str">
            <v>Subtotal Human Resources</v>
          </cell>
          <cell r="F47">
            <v>431725.08602945629</v>
          </cell>
          <cell r="G47">
            <v>1689.35</v>
          </cell>
          <cell r="H47">
            <v>9260.23</v>
          </cell>
          <cell r="I47">
            <v>9496.7799999999988</v>
          </cell>
          <cell r="J47">
            <v>14182.25</v>
          </cell>
          <cell r="K47">
            <v>13665.740000000002</v>
          </cell>
          <cell r="L47">
            <v>18141</v>
          </cell>
          <cell r="M47">
            <v>18212.899999999998</v>
          </cell>
          <cell r="N47">
            <v>13625.16</v>
          </cell>
          <cell r="O47">
            <v>16074.19</v>
          </cell>
          <cell r="P47">
            <v>15899.240000000002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130246.84000000001</v>
          </cell>
        </row>
        <row r="49">
          <cell r="B49" t="str">
            <v>2. Travel6</v>
          </cell>
        </row>
        <row r="50">
          <cell r="B50" t="str">
            <v>2.1. International travel</v>
          </cell>
        </row>
        <row r="52">
          <cell r="A52" t="str">
            <v>EBTXX</v>
          </cell>
          <cell r="B52" t="str">
            <v xml:space="preserve">    - Flight ticket Paris - Bangkok for expatriates</v>
          </cell>
          <cell r="C52" t="str">
            <v>Unit</v>
          </cell>
          <cell r="D52">
            <v>12</v>
          </cell>
          <cell r="E52">
            <v>1024</v>
          </cell>
          <cell r="F52">
            <v>12288</v>
          </cell>
          <cell r="G52">
            <v>0</v>
          </cell>
          <cell r="H52">
            <v>78.7</v>
          </cell>
          <cell r="I52">
            <v>3865.74</v>
          </cell>
          <cell r="J52">
            <v>0</v>
          </cell>
          <cell r="K52">
            <v>0</v>
          </cell>
          <cell r="L52">
            <v>0</v>
          </cell>
          <cell r="M52">
            <v>1250</v>
          </cell>
          <cell r="N52">
            <v>1720.35</v>
          </cell>
          <cell r="O52">
            <v>1240</v>
          </cell>
          <cell r="P52">
            <v>0</v>
          </cell>
          <cell r="AF52">
            <v>8154.7899999999991</v>
          </cell>
        </row>
        <row r="54">
          <cell r="B54" t="str">
            <v xml:space="preserve">2.2 Local transportation </v>
          </cell>
        </row>
        <row r="56">
          <cell r="A56" t="str">
            <v>TDLXX</v>
          </cell>
          <cell r="B56" t="str">
            <v xml:space="preserve">    - local transport</v>
          </cell>
          <cell r="C56" t="str">
            <v>Month</v>
          </cell>
          <cell r="D56">
            <v>24</v>
          </cell>
          <cell r="E56">
            <v>53.25</v>
          </cell>
          <cell r="F56">
            <v>1278</v>
          </cell>
          <cell r="G56">
            <v>0</v>
          </cell>
          <cell r="H56">
            <v>79.89</v>
          </cell>
          <cell r="I56">
            <v>66.33</v>
          </cell>
          <cell r="J56">
            <v>35.22</v>
          </cell>
          <cell r="K56">
            <v>40.42</v>
          </cell>
          <cell r="L56">
            <v>71.16</v>
          </cell>
          <cell r="M56">
            <v>68.47</v>
          </cell>
          <cell r="N56">
            <v>73.64</v>
          </cell>
          <cell r="O56">
            <v>68.599999999999994</v>
          </cell>
          <cell r="P56">
            <v>39.630000000000003</v>
          </cell>
          <cell r="AF56">
            <v>543.36</v>
          </cell>
        </row>
        <row r="59">
          <cell r="B59" t="str">
            <v>Subtotal Travel</v>
          </cell>
          <cell r="F59">
            <v>13566</v>
          </cell>
          <cell r="G59">
            <v>0</v>
          </cell>
          <cell r="H59">
            <v>158.59</v>
          </cell>
          <cell r="I59">
            <v>3932.0699999999997</v>
          </cell>
          <cell r="J59">
            <v>35.22</v>
          </cell>
          <cell r="K59">
            <v>40.42</v>
          </cell>
          <cell r="L59">
            <v>71.16</v>
          </cell>
          <cell r="M59">
            <v>1318.47</v>
          </cell>
          <cell r="N59">
            <v>1793.99</v>
          </cell>
          <cell r="O59">
            <v>1308.5999999999999</v>
          </cell>
          <cell r="P59">
            <v>39.630000000000003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8698.15</v>
          </cell>
        </row>
        <row r="61">
          <cell r="B61" t="str">
            <v>3. Equipment and supplies7</v>
          </cell>
        </row>
        <row r="62">
          <cell r="B62" t="str">
            <v>3.1 Purchase or rent of vehicles</v>
          </cell>
        </row>
        <row r="64">
          <cell r="A64" t="str">
            <v>AVE44</v>
          </cell>
          <cell r="B64" t="str">
            <v xml:space="preserve">    - Car purchase</v>
          </cell>
          <cell r="C64" t="str">
            <v>Unit</v>
          </cell>
          <cell r="D64">
            <v>2</v>
          </cell>
          <cell r="E64">
            <v>13000</v>
          </cell>
          <cell r="F64">
            <v>26000</v>
          </cell>
          <cell r="G64">
            <v>0</v>
          </cell>
          <cell r="H64">
            <v>0</v>
          </cell>
          <cell r="I64">
            <v>27990.46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AF64">
            <v>27990.46</v>
          </cell>
        </row>
        <row r="65">
          <cell r="A65" t="str">
            <v>TLVXX</v>
          </cell>
          <cell r="B65" t="str">
            <v xml:space="preserve">    - Truck and car rent</v>
          </cell>
          <cell r="C65" t="str">
            <v>Month</v>
          </cell>
          <cell r="D65">
            <v>44</v>
          </cell>
          <cell r="E65">
            <v>736.36363636363637</v>
          </cell>
          <cell r="F65">
            <v>32400</v>
          </cell>
          <cell r="G65">
            <v>0</v>
          </cell>
          <cell r="H65">
            <v>618.70000000000005</v>
          </cell>
          <cell r="I65">
            <v>476.33</v>
          </cell>
          <cell r="J65">
            <v>513.30999999999995</v>
          </cell>
          <cell r="K65">
            <v>540.49</v>
          </cell>
          <cell r="L65">
            <v>496.12</v>
          </cell>
          <cell r="M65">
            <v>489.76</v>
          </cell>
          <cell r="N65">
            <v>482.75</v>
          </cell>
          <cell r="O65">
            <v>484.26</v>
          </cell>
          <cell r="P65">
            <v>499.55</v>
          </cell>
          <cell r="AF65">
            <v>4601.2700000000004</v>
          </cell>
        </row>
        <row r="66">
          <cell r="A66" t="str">
            <v>AVEBI</v>
          </cell>
          <cell r="B66" t="str">
            <v xml:space="preserve">    - Bicycles purchase - 6 vehicles</v>
          </cell>
          <cell r="C66" t="str">
            <v>Unit</v>
          </cell>
          <cell r="D66">
            <v>6</v>
          </cell>
          <cell r="E66">
            <v>80</v>
          </cell>
          <cell r="F66">
            <v>480</v>
          </cell>
          <cell r="G66">
            <v>0</v>
          </cell>
          <cell r="H66">
            <v>49.32</v>
          </cell>
          <cell r="I66">
            <v>105.64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AF66">
            <v>154.96</v>
          </cell>
        </row>
        <row r="67">
          <cell r="A67" t="str">
            <v>TFLXX</v>
          </cell>
          <cell r="B67" t="str">
            <v xml:space="preserve">    - National freight</v>
          </cell>
          <cell r="C67" t="str">
            <v>freight</v>
          </cell>
          <cell r="D67">
            <v>6</v>
          </cell>
          <cell r="E67">
            <v>500</v>
          </cell>
          <cell r="F67">
            <v>3000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55.65</v>
          </cell>
          <cell r="N67">
            <v>30.72</v>
          </cell>
          <cell r="O67">
            <v>39.619999999999997</v>
          </cell>
          <cell r="P67">
            <v>1130.8</v>
          </cell>
          <cell r="AF67">
            <v>1256.79</v>
          </cell>
        </row>
        <row r="69">
          <cell r="B69" t="str">
            <v>3.2 Furniture, computer equipment</v>
          </cell>
        </row>
        <row r="71">
          <cell r="A71" t="str">
            <v>AINLT</v>
          </cell>
          <cell r="B71" t="str">
            <v xml:space="preserve">    - Laptop</v>
          </cell>
          <cell r="C71" t="str">
            <v>Unit</v>
          </cell>
          <cell r="D71">
            <v>3</v>
          </cell>
          <cell r="E71">
            <v>1100</v>
          </cell>
          <cell r="F71">
            <v>3300</v>
          </cell>
          <cell r="G71">
            <v>0</v>
          </cell>
          <cell r="H71">
            <v>3391.47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AF71">
            <v>3391.47</v>
          </cell>
        </row>
        <row r="72">
          <cell r="A72" t="str">
            <v>AINDT</v>
          </cell>
          <cell r="B72" t="str">
            <v xml:space="preserve">    - Desk top</v>
          </cell>
          <cell r="C72" t="str">
            <v>Unit</v>
          </cell>
          <cell r="D72">
            <v>4</v>
          </cell>
          <cell r="E72">
            <v>700</v>
          </cell>
          <cell r="F72">
            <v>2800</v>
          </cell>
          <cell r="G72">
            <v>0</v>
          </cell>
          <cell r="H72">
            <v>0</v>
          </cell>
          <cell r="I72">
            <v>1338.86</v>
          </cell>
          <cell r="J72">
            <v>1424.9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AF72">
            <v>2763.76</v>
          </cell>
        </row>
        <row r="73">
          <cell r="A73" t="str">
            <v>AINPR</v>
          </cell>
          <cell r="B73" t="str">
            <v xml:space="preserve">    - Printer</v>
          </cell>
          <cell r="C73" t="str">
            <v>Unit</v>
          </cell>
          <cell r="D73">
            <v>3</v>
          </cell>
          <cell r="E73">
            <v>150</v>
          </cell>
          <cell r="F73">
            <v>450</v>
          </cell>
          <cell r="G73">
            <v>0</v>
          </cell>
          <cell r="H73">
            <v>130.02000000000001</v>
          </cell>
          <cell r="I73">
            <v>0</v>
          </cell>
          <cell r="J73">
            <v>337.8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AF73">
            <v>467.82000000000005</v>
          </cell>
        </row>
        <row r="74">
          <cell r="A74" t="str">
            <v>AINPH</v>
          </cell>
          <cell r="B74" t="str">
            <v xml:space="preserve">    - Photocopy machine/scanner</v>
          </cell>
          <cell r="C74" t="str">
            <v>Unit</v>
          </cell>
          <cell r="D74">
            <v>1</v>
          </cell>
          <cell r="E74">
            <v>1300</v>
          </cell>
          <cell r="F74">
            <v>1300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1335.71</v>
          </cell>
          <cell r="N74">
            <v>0</v>
          </cell>
          <cell r="O74">
            <v>0</v>
          </cell>
          <cell r="P74">
            <v>0</v>
          </cell>
          <cell r="AF74">
            <v>1335.71</v>
          </cell>
        </row>
        <row r="76">
          <cell r="B76" t="str">
            <v>3.3 Machines, tools…</v>
          </cell>
        </row>
        <row r="78">
          <cell r="B78" t="str">
            <v>3.4 Spare parts/equipment for machines, tools</v>
          </cell>
        </row>
        <row r="80">
          <cell r="A80" t="str">
            <v>BBEXX</v>
          </cell>
          <cell r="B80" t="str">
            <v xml:space="preserve">   - Office supply and Stationaries</v>
          </cell>
          <cell r="C80" t="str">
            <v>Month</v>
          </cell>
          <cell r="D80">
            <v>24</v>
          </cell>
          <cell r="E80">
            <v>480</v>
          </cell>
          <cell r="F80">
            <v>11520</v>
          </cell>
          <cell r="G80">
            <v>0</v>
          </cell>
          <cell r="H80">
            <v>644.05999999999995</v>
          </cell>
          <cell r="I80">
            <v>846.68</v>
          </cell>
          <cell r="J80">
            <v>1800.13</v>
          </cell>
          <cell r="K80">
            <v>915.95</v>
          </cell>
          <cell r="L80">
            <v>716.79</v>
          </cell>
          <cell r="M80">
            <v>155.88999999999999</v>
          </cell>
          <cell r="N80">
            <v>134.44</v>
          </cell>
          <cell r="O80">
            <v>218.97</v>
          </cell>
          <cell r="P80">
            <v>869.3</v>
          </cell>
          <cell r="AF80">
            <v>6302.21</v>
          </cell>
        </row>
        <row r="82">
          <cell r="B82" t="str">
            <v>3.5 Other (please specify)</v>
          </cell>
        </row>
        <row r="83">
          <cell r="B83" t="str">
            <v>3.5.1 Small logistics equipment</v>
          </cell>
        </row>
        <row r="85">
          <cell r="A85" t="str">
            <v>ASAXX</v>
          </cell>
          <cell r="B85" t="str">
            <v xml:space="preserve">     - Communications equipment</v>
          </cell>
          <cell r="F85">
            <v>965</v>
          </cell>
          <cell r="G85">
            <v>578.94000000000005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774.71</v>
          </cell>
          <cell r="N85">
            <v>0</v>
          </cell>
          <cell r="O85">
            <v>0</v>
          </cell>
          <cell r="P85">
            <v>0</v>
          </cell>
          <cell r="AF85">
            <v>1353.65</v>
          </cell>
        </row>
        <row r="86">
          <cell r="A86" t="str">
            <v>AINCM</v>
          </cell>
          <cell r="B86" t="str">
            <v xml:space="preserve">    - Camera</v>
          </cell>
          <cell r="C86" t="str">
            <v>Unit</v>
          </cell>
          <cell r="D86">
            <v>1</v>
          </cell>
          <cell r="E86">
            <v>650</v>
          </cell>
          <cell r="F86">
            <v>650</v>
          </cell>
          <cell r="G86">
            <v>271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AF86">
            <v>271</v>
          </cell>
        </row>
        <row r="87">
          <cell r="A87" t="str">
            <v>AGEXX</v>
          </cell>
          <cell r="B87" t="str">
            <v xml:space="preserve">    - Generator</v>
          </cell>
          <cell r="C87" t="str">
            <v>Unit</v>
          </cell>
          <cell r="D87">
            <v>1</v>
          </cell>
          <cell r="E87">
            <v>1500</v>
          </cell>
          <cell r="F87">
            <v>1500</v>
          </cell>
          <cell r="AF87">
            <v>0</v>
          </cell>
        </row>
        <row r="88">
          <cell r="A88" t="str">
            <v>AINXX</v>
          </cell>
          <cell r="B88" t="str">
            <v xml:space="preserve">    - Small logistics equipment </v>
          </cell>
          <cell r="C88" t="str">
            <v>Unit</v>
          </cell>
          <cell r="D88">
            <v>3</v>
          </cell>
          <cell r="E88">
            <v>400</v>
          </cell>
          <cell r="F88">
            <v>1200</v>
          </cell>
          <cell r="G88">
            <v>220.71</v>
          </cell>
          <cell r="H88">
            <v>0</v>
          </cell>
          <cell r="I88">
            <v>0</v>
          </cell>
          <cell r="J88">
            <v>93.1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127.16</v>
          </cell>
          <cell r="AF88">
            <v>440.97</v>
          </cell>
        </row>
        <row r="92">
          <cell r="B92" t="str">
            <v>3.5.2 Sanitation activities</v>
          </cell>
        </row>
        <row r="94">
          <cell r="A94" t="str">
            <v>SNLLA</v>
          </cell>
          <cell r="B94" t="str">
            <v xml:space="preserve">    - Latrines</v>
          </cell>
          <cell r="C94" t="str">
            <v>beneficiary</v>
          </cell>
          <cell r="D94">
            <v>12000</v>
          </cell>
          <cell r="E94">
            <v>9.0506699860237596</v>
          </cell>
          <cell r="F94">
            <v>108608.03983228511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190.15</v>
          </cell>
          <cell r="L94">
            <v>97.76</v>
          </cell>
          <cell r="M94">
            <v>484.6</v>
          </cell>
          <cell r="N94">
            <v>576.96</v>
          </cell>
          <cell r="O94">
            <v>868.82</v>
          </cell>
          <cell r="P94">
            <v>11068.46</v>
          </cell>
          <cell r="AF94">
            <v>13286.75</v>
          </cell>
        </row>
        <row r="95">
          <cell r="A95" t="str">
            <v>SNUDR</v>
          </cell>
          <cell r="B95" t="str">
            <v xml:space="preserve">    - Drainage</v>
          </cell>
          <cell r="C95" t="str">
            <v>beneficiary</v>
          </cell>
          <cell r="D95">
            <v>50000</v>
          </cell>
          <cell r="E95">
            <v>0.46186079664570229</v>
          </cell>
          <cell r="F95">
            <v>23093.039832285114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833.85</v>
          </cell>
          <cell r="O95">
            <v>2626.44</v>
          </cell>
          <cell r="P95">
            <v>280.88</v>
          </cell>
          <cell r="AF95">
            <v>3741.17</v>
          </cell>
        </row>
        <row r="96">
          <cell r="A96" t="str">
            <v>SNUVC</v>
          </cell>
          <cell r="B96" t="str">
            <v xml:space="preserve">    - Vector control</v>
          </cell>
          <cell r="C96" t="str">
            <v>Shelter</v>
          </cell>
          <cell r="D96">
            <v>8500</v>
          </cell>
          <cell r="E96">
            <v>11.615781970649891</v>
          </cell>
          <cell r="F96">
            <v>98734.146750524073</v>
          </cell>
          <cell r="G96">
            <v>0</v>
          </cell>
          <cell r="H96">
            <v>0</v>
          </cell>
          <cell r="I96">
            <v>3073.39</v>
          </cell>
          <cell r="J96">
            <v>6517.75</v>
          </cell>
          <cell r="K96">
            <v>1361.73</v>
          </cell>
          <cell r="L96">
            <v>591.47</v>
          </cell>
          <cell r="M96">
            <v>2814.17</v>
          </cell>
          <cell r="N96">
            <v>68.02</v>
          </cell>
          <cell r="O96">
            <v>4316.3100000000004</v>
          </cell>
          <cell r="P96">
            <v>26</v>
          </cell>
          <cell r="AF96">
            <v>18768.84</v>
          </cell>
        </row>
        <row r="97">
          <cell r="A97" t="str">
            <v>WGSXX</v>
          </cell>
          <cell r="B97" t="str">
            <v xml:space="preserve">    - Hygiene</v>
          </cell>
          <cell r="C97" t="str">
            <v>beneficiary</v>
          </cell>
          <cell r="D97">
            <v>50000</v>
          </cell>
          <cell r="E97">
            <v>0.49340000000000001</v>
          </cell>
          <cell r="F97">
            <v>24670</v>
          </cell>
          <cell r="G97">
            <v>0</v>
          </cell>
          <cell r="H97">
            <v>0</v>
          </cell>
          <cell r="I97">
            <v>0</v>
          </cell>
          <cell r="J97">
            <v>100.63</v>
          </cell>
          <cell r="K97">
            <v>32.29</v>
          </cell>
          <cell r="L97">
            <v>29.99</v>
          </cell>
          <cell r="M97">
            <v>1053.92</v>
          </cell>
          <cell r="N97">
            <v>152.05000000000001</v>
          </cell>
          <cell r="O97">
            <v>98.62</v>
          </cell>
          <cell r="P97">
            <v>1631.55</v>
          </cell>
          <cell r="AF97">
            <v>3099.05</v>
          </cell>
        </row>
        <row r="98">
          <cell r="A98" t="str">
            <v>SNUCP</v>
          </cell>
          <cell r="B98" t="str">
            <v xml:space="preserve">    - Contingency plan</v>
          </cell>
          <cell r="C98" t="str">
            <v>beneficiary</v>
          </cell>
          <cell r="D98">
            <v>50000</v>
          </cell>
          <cell r="E98">
            <v>0.12</v>
          </cell>
          <cell r="F98">
            <v>6000</v>
          </cell>
          <cell r="AF98">
            <v>0</v>
          </cell>
        </row>
        <row r="99">
          <cell r="A99" t="str">
            <v>SNLDS</v>
          </cell>
          <cell r="B99" t="str">
            <v xml:space="preserve">    - Disposal site</v>
          </cell>
          <cell r="C99" t="str">
            <v>Family</v>
          </cell>
          <cell r="D99">
            <v>2000</v>
          </cell>
          <cell r="E99">
            <v>20</v>
          </cell>
          <cell r="F99">
            <v>40000</v>
          </cell>
          <cell r="AF99">
            <v>0</v>
          </cell>
        </row>
        <row r="102">
          <cell r="B102" t="str">
            <v>Subtotal Equipment and supplies</v>
          </cell>
          <cell r="F102">
            <v>386670.22641509428</v>
          </cell>
          <cell r="G102">
            <v>1070.6500000000001</v>
          </cell>
          <cell r="H102">
            <v>4833.57</v>
          </cell>
          <cell r="I102">
            <v>33831.360000000001</v>
          </cell>
          <cell r="J102">
            <v>10787.62</v>
          </cell>
          <cell r="K102">
            <v>3040.61</v>
          </cell>
          <cell r="L102">
            <v>1932.1299999999999</v>
          </cell>
          <cell r="M102">
            <v>7164.41</v>
          </cell>
          <cell r="N102">
            <v>2278.7900000000004</v>
          </cell>
          <cell r="O102">
            <v>8653.0400000000027</v>
          </cell>
          <cell r="P102">
            <v>15633.699999999997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89225.88</v>
          </cell>
        </row>
        <row r="105">
          <cell r="B105" t="str">
            <v>4. Local office</v>
          </cell>
        </row>
        <row r="106">
          <cell r="B106" t="str">
            <v>4.1 Vehicle costs</v>
          </cell>
        </row>
        <row r="108">
          <cell r="A108" t="str">
            <v>TVRVH</v>
          </cell>
          <cell r="B108" t="str">
            <v xml:space="preserve">    - Running costs vehicles - 3 vehicles &amp; 1 truck</v>
          </cell>
          <cell r="C108" t="str">
            <v>Month</v>
          </cell>
          <cell r="D108">
            <v>24</v>
          </cell>
          <cell r="E108">
            <v>1252.4166666666667</v>
          </cell>
          <cell r="F108">
            <v>30058</v>
          </cell>
          <cell r="G108">
            <v>0</v>
          </cell>
          <cell r="H108">
            <v>35.42</v>
          </cell>
          <cell r="I108">
            <v>1530.59</v>
          </cell>
          <cell r="J108">
            <v>330.02</v>
          </cell>
          <cell r="K108">
            <v>291.32</v>
          </cell>
          <cell r="L108">
            <v>460.26</v>
          </cell>
          <cell r="M108">
            <v>492.43</v>
          </cell>
          <cell r="N108">
            <v>451.15</v>
          </cell>
          <cell r="O108">
            <v>393.71</v>
          </cell>
          <cell r="P108">
            <v>336.25</v>
          </cell>
          <cell r="AF108">
            <v>4321.1499999999996</v>
          </cell>
        </row>
        <row r="109">
          <cell r="A109" t="str">
            <v>TVRBI</v>
          </cell>
          <cell r="B109" t="str">
            <v xml:space="preserve">    - maintenance bicycles - 6 bicycles</v>
          </cell>
          <cell r="C109" t="str">
            <v>Month</v>
          </cell>
          <cell r="D109">
            <v>24</v>
          </cell>
          <cell r="E109">
            <v>10</v>
          </cell>
          <cell r="F109">
            <v>240</v>
          </cell>
          <cell r="AF109">
            <v>0</v>
          </cell>
        </row>
        <row r="112">
          <cell r="B112" t="str">
            <v>4.2 Office rent</v>
          </cell>
        </row>
        <row r="114">
          <cell r="A114">
            <v>0</v>
          </cell>
          <cell r="B114" t="str">
            <v xml:space="preserve">    - Office &amp; storage rent </v>
          </cell>
          <cell r="C114" t="str">
            <v>Month</v>
          </cell>
          <cell r="D114">
            <v>24</v>
          </cell>
          <cell r="E114">
            <v>487.5</v>
          </cell>
          <cell r="F114">
            <v>11700</v>
          </cell>
          <cell r="G114">
            <v>0</v>
          </cell>
          <cell r="H114">
            <v>123.29</v>
          </cell>
          <cell r="I114">
            <v>260.13</v>
          </cell>
          <cell r="J114">
            <v>379.24</v>
          </cell>
          <cell r="K114">
            <v>309.89</v>
          </cell>
          <cell r="L114">
            <v>301.08</v>
          </cell>
          <cell r="M114">
            <v>541.91</v>
          </cell>
          <cell r="N114">
            <v>294.39</v>
          </cell>
          <cell r="O114">
            <v>266.12</v>
          </cell>
          <cell r="P114">
            <v>320.74</v>
          </cell>
          <cell r="AF114">
            <v>2796.79</v>
          </cell>
        </row>
        <row r="115">
          <cell r="A115" t="str">
            <v>BBRRT</v>
          </cell>
          <cell r="B115" t="str">
            <v>Office rent</v>
          </cell>
          <cell r="F115">
            <v>8400</v>
          </cell>
          <cell r="G115">
            <v>0</v>
          </cell>
          <cell r="H115">
            <v>123.29</v>
          </cell>
          <cell r="I115">
            <v>260.13</v>
          </cell>
          <cell r="J115">
            <v>379.24</v>
          </cell>
          <cell r="K115">
            <v>309.89</v>
          </cell>
          <cell r="L115">
            <v>301.08</v>
          </cell>
          <cell r="M115">
            <v>541.91</v>
          </cell>
          <cell r="N115">
            <v>294.39</v>
          </cell>
          <cell r="O115">
            <v>266.12</v>
          </cell>
          <cell r="P115">
            <v>320.74</v>
          </cell>
        </row>
        <row r="116">
          <cell r="A116" t="str">
            <v>BSRRT</v>
          </cell>
          <cell r="B116" t="str">
            <v>Storage rent</v>
          </cell>
          <cell r="F116">
            <v>3300</v>
          </cell>
        </row>
        <row r="117">
          <cell r="A117">
            <v>0</v>
          </cell>
          <cell r="B117" t="str">
            <v xml:space="preserve">    - Office and storage rehabilitation</v>
          </cell>
          <cell r="C117" t="str">
            <v>Month</v>
          </cell>
          <cell r="D117">
            <v>24</v>
          </cell>
          <cell r="E117">
            <v>152.5</v>
          </cell>
          <cell r="F117">
            <v>3660</v>
          </cell>
          <cell r="G117">
            <v>0</v>
          </cell>
          <cell r="H117">
            <v>21.99</v>
          </cell>
          <cell r="I117">
            <v>198.93</v>
          </cell>
          <cell r="J117">
            <v>196.41</v>
          </cell>
          <cell r="K117">
            <v>197.24</v>
          </cell>
          <cell r="L117">
            <v>875.09</v>
          </cell>
          <cell r="M117">
            <v>545.14</v>
          </cell>
          <cell r="N117">
            <v>71.319999999999993</v>
          </cell>
          <cell r="O117">
            <v>611.82000000000005</v>
          </cell>
          <cell r="P117">
            <v>1.7</v>
          </cell>
          <cell r="AF117">
            <v>2719.6400000000003</v>
          </cell>
        </row>
        <row r="118">
          <cell r="A118" t="str">
            <v>BBRRH</v>
          </cell>
          <cell r="B118" t="str">
            <v>Office rehabilitation</v>
          </cell>
          <cell r="F118">
            <v>960</v>
          </cell>
          <cell r="G118">
            <v>0</v>
          </cell>
          <cell r="H118">
            <v>21.99</v>
          </cell>
          <cell r="I118">
            <v>159.96</v>
          </cell>
          <cell r="J118">
            <v>196.41</v>
          </cell>
          <cell r="K118">
            <v>197.24</v>
          </cell>
          <cell r="L118">
            <v>875.09</v>
          </cell>
          <cell r="M118">
            <v>545.14</v>
          </cell>
          <cell r="N118">
            <v>71.319999999999993</v>
          </cell>
          <cell r="O118">
            <v>0</v>
          </cell>
          <cell r="P118">
            <v>1.7</v>
          </cell>
        </row>
        <row r="119">
          <cell r="A119" t="str">
            <v>BSRRH</v>
          </cell>
          <cell r="B119" t="str">
            <v>Storage rehabilitation</v>
          </cell>
          <cell r="F119">
            <v>2700</v>
          </cell>
          <cell r="G119">
            <v>0</v>
          </cell>
          <cell r="H119">
            <v>0</v>
          </cell>
          <cell r="I119">
            <v>38.97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611.82000000000005</v>
          </cell>
          <cell r="P119">
            <v>0</v>
          </cell>
        </row>
        <row r="120">
          <cell r="B120">
            <v>0</v>
          </cell>
        </row>
        <row r="121">
          <cell r="B121" t="str">
            <v>4.3 Consumables - office supplies</v>
          </cell>
        </row>
        <row r="123">
          <cell r="B123" t="str">
            <v>4.4 Other services (tel/fax, electricity/heating, maintenance)</v>
          </cell>
        </row>
        <row r="125">
          <cell r="A125">
            <v>0</v>
          </cell>
          <cell r="B125" t="str">
            <v xml:space="preserve">    - communication costs</v>
          </cell>
          <cell r="C125" t="str">
            <v>Month</v>
          </cell>
          <cell r="D125">
            <v>24</v>
          </cell>
          <cell r="E125">
            <v>595</v>
          </cell>
          <cell r="F125">
            <v>14280</v>
          </cell>
          <cell r="G125">
            <v>0</v>
          </cell>
          <cell r="H125">
            <v>169.84</v>
          </cell>
          <cell r="I125">
            <v>57.29</v>
          </cell>
          <cell r="J125">
            <v>373.96999999999997</v>
          </cell>
          <cell r="K125">
            <v>270.78000000000003</v>
          </cell>
          <cell r="L125">
            <v>180.2</v>
          </cell>
          <cell r="M125">
            <v>815.21</v>
          </cell>
          <cell r="N125">
            <v>206.83999999999997</v>
          </cell>
          <cell r="O125">
            <v>14.93</v>
          </cell>
          <cell r="P125">
            <v>405.27</v>
          </cell>
          <cell r="AF125">
            <v>2494.33</v>
          </cell>
        </row>
        <row r="126">
          <cell r="A126" t="str">
            <v>CTPXX</v>
          </cell>
          <cell r="B126" t="str">
            <v>Cellular &amp; fix phone communication cost</v>
          </cell>
          <cell r="F126">
            <v>6720</v>
          </cell>
          <cell r="G126">
            <v>0</v>
          </cell>
          <cell r="H126">
            <v>145.24</v>
          </cell>
          <cell r="I126">
            <v>40.9</v>
          </cell>
          <cell r="J126">
            <v>306.02999999999997</v>
          </cell>
          <cell r="K126">
            <v>226.58</v>
          </cell>
          <cell r="L126">
            <v>115.81</v>
          </cell>
          <cell r="M126">
            <v>44.27</v>
          </cell>
          <cell r="N126">
            <v>115.38</v>
          </cell>
          <cell r="O126">
            <v>0</v>
          </cell>
          <cell r="P126">
            <v>287.85000000000002</v>
          </cell>
        </row>
        <row r="127">
          <cell r="A127" t="str">
            <v>CTSXX</v>
          </cell>
          <cell r="B127" t="str">
            <v>Satellite communication cost</v>
          </cell>
          <cell r="F127">
            <v>720</v>
          </cell>
          <cell r="G127">
            <v>0</v>
          </cell>
          <cell r="H127">
            <v>16.13</v>
          </cell>
          <cell r="I127">
            <v>16.39</v>
          </cell>
          <cell r="J127">
            <v>16.34</v>
          </cell>
          <cell r="K127">
            <v>17.91</v>
          </cell>
          <cell r="L127">
            <v>16.16</v>
          </cell>
          <cell r="M127">
            <v>15.51</v>
          </cell>
          <cell r="N127">
            <v>41.89</v>
          </cell>
          <cell r="O127">
            <v>14.93</v>
          </cell>
          <cell r="P127">
            <v>20.28</v>
          </cell>
        </row>
        <row r="128">
          <cell r="A128" t="str">
            <v>CINXX</v>
          </cell>
          <cell r="B128" t="str">
            <v>Internet communication cost</v>
          </cell>
          <cell r="F128">
            <v>840</v>
          </cell>
          <cell r="G128">
            <v>0</v>
          </cell>
          <cell r="H128">
            <v>8.4700000000000006</v>
          </cell>
          <cell r="I128">
            <v>0</v>
          </cell>
          <cell r="J128">
            <v>51.6</v>
          </cell>
          <cell r="K128">
            <v>26.29</v>
          </cell>
          <cell r="L128">
            <v>48.23</v>
          </cell>
          <cell r="M128">
            <v>683.97</v>
          </cell>
          <cell r="N128">
            <v>49.57</v>
          </cell>
          <cell r="O128">
            <v>0</v>
          </cell>
          <cell r="P128">
            <v>97.14</v>
          </cell>
        </row>
        <row r="129">
          <cell r="A129" t="str">
            <v>CRAXX</v>
          </cell>
          <cell r="B129" t="str">
            <v>Radio communication cost</v>
          </cell>
          <cell r="F129">
            <v>6000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71.459999999999994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UINXX</v>
          </cell>
          <cell r="B130" t="str">
            <v xml:space="preserve">    - Computer maintenance</v>
          </cell>
          <cell r="C130" t="str">
            <v>Month</v>
          </cell>
          <cell r="D130">
            <v>24</v>
          </cell>
          <cell r="E130">
            <v>50</v>
          </cell>
          <cell r="F130">
            <v>1200</v>
          </cell>
          <cell r="AF130">
            <v>0</v>
          </cell>
        </row>
        <row r="131">
          <cell r="A131" t="str">
            <v>UGEXX</v>
          </cell>
          <cell r="B131" t="str">
            <v xml:space="preserve">    - Running costs generator </v>
          </cell>
          <cell r="C131" t="str">
            <v>Month</v>
          </cell>
          <cell r="D131">
            <v>24</v>
          </cell>
          <cell r="E131">
            <v>19.083333333333332</v>
          </cell>
          <cell r="F131">
            <v>458</v>
          </cell>
          <cell r="AF131">
            <v>0</v>
          </cell>
        </row>
        <row r="133">
          <cell r="B133" t="str">
            <v>Subtotal Local office</v>
          </cell>
          <cell r="F133">
            <v>61596</v>
          </cell>
          <cell r="G133">
            <v>0</v>
          </cell>
          <cell r="H133">
            <v>350.54</v>
          </cell>
          <cell r="I133">
            <v>2046.9399999999998</v>
          </cell>
          <cell r="J133">
            <v>1279.6399999999999</v>
          </cell>
          <cell r="K133">
            <v>1069.23</v>
          </cell>
          <cell r="L133">
            <v>1816.6299999999999</v>
          </cell>
          <cell r="M133">
            <v>2394.69</v>
          </cell>
          <cell r="N133">
            <v>1023.6999999999998</v>
          </cell>
          <cell r="O133">
            <v>1286.5800000000002</v>
          </cell>
          <cell r="P133">
            <v>1063.96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12331.91</v>
          </cell>
        </row>
        <row r="135">
          <cell r="B135" t="str">
            <v>5. Other costs, services8</v>
          </cell>
        </row>
        <row r="136">
          <cell r="B136" t="str">
            <v>5.1 Publications9</v>
          </cell>
        </row>
        <row r="138">
          <cell r="B138" t="str">
            <v>5.2 Studies, research9</v>
          </cell>
        </row>
        <row r="140">
          <cell r="B140" t="str">
            <v>5.3 Auditing costs</v>
          </cell>
        </row>
        <row r="142">
          <cell r="A142" t="str">
            <v>XAFXX</v>
          </cell>
          <cell r="B142" t="str">
            <v xml:space="preserve">    - external audit</v>
          </cell>
          <cell r="C142" t="str">
            <v>Unit</v>
          </cell>
          <cell r="D142">
            <v>3</v>
          </cell>
          <cell r="E142">
            <v>5000</v>
          </cell>
          <cell r="F142">
            <v>15000</v>
          </cell>
          <cell r="AF142">
            <v>0</v>
          </cell>
        </row>
        <row r="144">
          <cell r="B144" t="str">
            <v>5.4 Evaluation costs</v>
          </cell>
        </row>
        <row r="146">
          <cell r="A146" t="str">
            <v>XCBXX</v>
          </cell>
          <cell r="B146" t="str">
            <v xml:space="preserve">    - Assessment realized for the proposition</v>
          </cell>
          <cell r="C146" t="str">
            <v>Unit</v>
          </cell>
          <cell r="D146">
            <v>1</v>
          </cell>
          <cell r="E146">
            <v>3000</v>
          </cell>
          <cell r="F146">
            <v>3000</v>
          </cell>
          <cell r="AF146">
            <v>0</v>
          </cell>
        </row>
        <row r="148">
          <cell r="B148" t="str">
            <v>5.5 Translation, interpreters</v>
          </cell>
        </row>
        <row r="149">
          <cell r="B149" t="str">
            <v>5.6 Financial services (bank guarantee costs etc.)</v>
          </cell>
        </row>
        <row r="151">
          <cell r="A151" t="str">
            <v>XFBXX</v>
          </cell>
          <cell r="B151" t="str">
            <v xml:space="preserve">    - Bank fees</v>
          </cell>
          <cell r="C151" t="str">
            <v>Month</v>
          </cell>
          <cell r="D151">
            <v>24</v>
          </cell>
          <cell r="E151">
            <v>255</v>
          </cell>
          <cell r="F151">
            <v>6120</v>
          </cell>
          <cell r="G151">
            <v>0</v>
          </cell>
          <cell r="H151">
            <v>16.93</v>
          </cell>
          <cell r="I151">
            <v>1.3</v>
          </cell>
          <cell r="J151">
            <v>30.53</v>
          </cell>
          <cell r="K151">
            <v>-21.32</v>
          </cell>
          <cell r="L151">
            <v>6.77</v>
          </cell>
          <cell r="M151">
            <v>42.48</v>
          </cell>
          <cell r="N151">
            <v>28.48</v>
          </cell>
          <cell r="O151">
            <v>22.56</v>
          </cell>
          <cell r="P151">
            <v>42.2</v>
          </cell>
          <cell r="AF151">
            <v>169.93</v>
          </cell>
        </row>
        <row r="153">
          <cell r="B153" t="str">
            <v>5.7 Costs of conferences/seminars9</v>
          </cell>
        </row>
        <row r="154">
          <cell r="B154" t="str">
            <v>5.8  Visibility actions</v>
          </cell>
        </row>
        <row r="155">
          <cell r="A155" t="str">
            <v>VISBR</v>
          </cell>
          <cell r="B155" t="str">
            <v xml:space="preserve">    - Brochures</v>
          </cell>
          <cell r="C155" t="str">
            <v>Unit</v>
          </cell>
          <cell r="D155">
            <v>200</v>
          </cell>
          <cell r="E155">
            <v>3.51</v>
          </cell>
          <cell r="F155">
            <v>702</v>
          </cell>
          <cell r="AF155">
            <v>0</v>
          </cell>
        </row>
        <row r="156">
          <cell r="A156" t="str">
            <v>VISST</v>
          </cell>
          <cell r="B156" t="str">
            <v xml:space="preserve">    - Stickers (with EU logo)</v>
          </cell>
          <cell r="C156" t="str">
            <v>Unit</v>
          </cell>
          <cell r="D156">
            <v>25</v>
          </cell>
          <cell r="E156">
            <v>8</v>
          </cell>
          <cell r="F156">
            <v>200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25.6</v>
          </cell>
          <cell r="N156">
            <v>0</v>
          </cell>
          <cell r="O156">
            <v>0</v>
          </cell>
          <cell r="P156">
            <v>0</v>
          </cell>
          <cell r="AF156">
            <v>25.6</v>
          </cell>
        </row>
        <row r="157">
          <cell r="A157" t="str">
            <v>VISTS</v>
          </cell>
          <cell r="B157" t="str">
            <v xml:space="preserve">    - T-shirts (with EU logo)</v>
          </cell>
          <cell r="C157" t="str">
            <v>Unit</v>
          </cell>
          <cell r="D157">
            <v>100</v>
          </cell>
          <cell r="E157">
            <v>6</v>
          </cell>
          <cell r="F157">
            <v>600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200.36</v>
          </cell>
          <cell r="N157">
            <v>0</v>
          </cell>
          <cell r="O157">
            <v>0</v>
          </cell>
          <cell r="P157">
            <v>0</v>
          </cell>
          <cell r="AF157">
            <v>200.36</v>
          </cell>
        </row>
        <row r="159">
          <cell r="B159" t="str">
            <v>Subtotal Other costs, services</v>
          </cell>
          <cell r="F159">
            <v>25622</v>
          </cell>
          <cell r="G159">
            <v>0</v>
          </cell>
          <cell r="H159">
            <v>16.93</v>
          </cell>
          <cell r="I159">
            <v>1.3</v>
          </cell>
          <cell r="J159">
            <v>30.53</v>
          </cell>
          <cell r="K159">
            <v>-21.32</v>
          </cell>
          <cell r="L159">
            <v>6.77</v>
          </cell>
          <cell r="M159">
            <v>268.44</v>
          </cell>
          <cell r="N159">
            <v>28.48</v>
          </cell>
          <cell r="O159">
            <v>22.56</v>
          </cell>
          <cell r="P159">
            <v>42.2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395.89</v>
          </cell>
        </row>
        <row r="160">
          <cell r="C160" t="str">
            <v>All Years</v>
          </cell>
        </row>
        <row r="161">
          <cell r="B161" t="str">
            <v>Expenses</v>
          </cell>
          <cell r="C161" t="str">
            <v>Unit</v>
          </cell>
          <cell r="D161" t="str">
            <v># of units</v>
          </cell>
          <cell r="E161" t="str">
            <v>Unit rate (in EUR)</v>
          </cell>
          <cell r="F161" t="str">
            <v>Costs (in EUR)</v>
          </cell>
        </row>
        <row r="163">
          <cell r="B163" t="str">
            <v>6. Other</v>
          </cell>
        </row>
        <row r="164">
          <cell r="A164" t="str">
            <v>XJAXX</v>
          </cell>
          <cell r="B164" t="str">
            <v xml:space="preserve">    - Legal and administrative charges</v>
          </cell>
          <cell r="C164" t="str">
            <v>Month</v>
          </cell>
          <cell r="D164">
            <v>24</v>
          </cell>
          <cell r="E164">
            <v>308.33333333333331</v>
          </cell>
          <cell r="F164">
            <v>7400</v>
          </cell>
          <cell r="G164">
            <v>172.81</v>
          </cell>
          <cell r="H164">
            <v>5.38</v>
          </cell>
          <cell r="I164">
            <v>0</v>
          </cell>
          <cell r="J164">
            <v>10.62</v>
          </cell>
          <cell r="K164">
            <v>28.56</v>
          </cell>
          <cell r="L164">
            <v>2.2599999999999998</v>
          </cell>
          <cell r="M164">
            <v>3.33</v>
          </cell>
          <cell r="N164">
            <v>823.94</v>
          </cell>
          <cell r="O164">
            <v>6.38</v>
          </cell>
          <cell r="P164">
            <v>1492.96</v>
          </cell>
          <cell r="AF164">
            <v>2546.2400000000002</v>
          </cell>
        </row>
        <row r="166">
          <cell r="B166" t="str">
            <v>Subtotal Other</v>
          </cell>
          <cell r="F166">
            <v>7400</v>
          </cell>
          <cell r="G166">
            <v>172.81</v>
          </cell>
          <cell r="H166">
            <v>5.38</v>
          </cell>
          <cell r="I166">
            <v>0</v>
          </cell>
          <cell r="J166">
            <v>10.62</v>
          </cell>
          <cell r="K166">
            <v>28.56</v>
          </cell>
          <cell r="L166">
            <v>2.2599999999999998</v>
          </cell>
          <cell r="M166">
            <v>3.33</v>
          </cell>
          <cell r="N166">
            <v>823.94</v>
          </cell>
          <cell r="O166">
            <v>6.38</v>
          </cell>
          <cell r="P166">
            <v>1492.96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2546.2400000000002</v>
          </cell>
        </row>
        <row r="168">
          <cell r="B168" t="str">
            <v>7.  Subtotal direct eligible costs of the Action (1-6)</v>
          </cell>
          <cell r="F168">
            <v>926579.31244455057</v>
          </cell>
          <cell r="G168">
            <v>2932.81</v>
          </cell>
          <cell r="H168">
            <v>14625.24</v>
          </cell>
          <cell r="I168">
            <v>49308.45</v>
          </cell>
          <cell r="J168">
            <v>26325.879999999997</v>
          </cell>
          <cell r="K168">
            <v>17823.240000000002</v>
          </cell>
          <cell r="L168">
            <v>21969.95</v>
          </cell>
          <cell r="M168">
            <v>29362.239999999998</v>
          </cell>
          <cell r="N168">
            <v>19574.059999999998</v>
          </cell>
          <cell r="O168">
            <v>27351.350000000006</v>
          </cell>
          <cell r="P168">
            <v>34171.69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243444.91000000003</v>
          </cell>
        </row>
        <row r="169">
          <cell r="B169" t="str">
            <v xml:space="preserve">8. Provision for contingency reserve (maximum 5% of 7, subtotal of direct eligible costs of the Action) </v>
          </cell>
        </row>
        <row r="170">
          <cell r="B170" t="str">
            <v>9. Total direct eligible costs of the Action (7+ 8)</v>
          </cell>
          <cell r="F170">
            <v>926579.31244455057</v>
          </cell>
          <cell r="G170">
            <v>2932.81</v>
          </cell>
          <cell r="H170">
            <v>14625.24</v>
          </cell>
          <cell r="I170">
            <v>49308.45</v>
          </cell>
          <cell r="J170">
            <v>26325.879999999997</v>
          </cell>
          <cell r="K170">
            <v>17823.240000000002</v>
          </cell>
          <cell r="L170">
            <v>21969.95</v>
          </cell>
          <cell r="M170">
            <v>29362.239999999998</v>
          </cell>
          <cell r="N170">
            <v>19574.059999999998</v>
          </cell>
          <cell r="O170">
            <v>27351.350000000006</v>
          </cell>
          <cell r="P170">
            <v>34171.69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243444.91000000003</v>
          </cell>
        </row>
        <row r="171">
          <cell r="B171" t="str">
            <v>10.  Administrative costs (maximum 7% of 9, total direct eligible costs of the Action)</v>
          </cell>
          <cell r="F171">
            <v>64860.551871118543</v>
          </cell>
          <cell r="G171">
            <v>205.29670000000002</v>
          </cell>
          <cell r="H171">
            <v>1023.7668000000001</v>
          </cell>
          <cell r="I171">
            <v>3451.5915</v>
          </cell>
          <cell r="J171">
            <v>1842.8116</v>
          </cell>
          <cell r="K171">
            <v>1247.6268000000002</v>
          </cell>
          <cell r="L171">
            <v>1537.8965000000003</v>
          </cell>
          <cell r="M171">
            <v>2055.3568</v>
          </cell>
          <cell r="N171">
            <v>1370.1841999999999</v>
          </cell>
          <cell r="O171">
            <v>1914.5945000000006</v>
          </cell>
          <cell r="P171">
            <v>2392.0183000000002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17041.143700000004</v>
          </cell>
        </row>
        <row r="172">
          <cell r="B172" t="str">
            <v>11. Total eligible costs (9+10)</v>
          </cell>
          <cell r="F172">
            <v>991439.86431566905</v>
          </cell>
          <cell r="G172">
            <v>3138.1066999999998</v>
          </cell>
          <cell r="H172">
            <v>15649.006799999999</v>
          </cell>
          <cell r="I172">
            <v>52760.041499999999</v>
          </cell>
          <cell r="J172">
            <v>28168.691599999998</v>
          </cell>
          <cell r="K172">
            <v>19070.866800000003</v>
          </cell>
          <cell r="L172">
            <v>23507.8465</v>
          </cell>
          <cell r="M172">
            <v>31417.596799999999</v>
          </cell>
          <cell r="N172">
            <v>20944.244199999997</v>
          </cell>
          <cell r="O172">
            <v>29265.944500000005</v>
          </cell>
          <cell r="P172">
            <v>36563.708300000006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260486.05370000005</v>
          </cell>
        </row>
        <row r="174">
          <cell r="F174" t="str">
            <v>SAGA</v>
          </cell>
          <cell r="G174">
            <v>2932.81</v>
          </cell>
          <cell r="H174">
            <v>14625.240000000002</v>
          </cell>
          <cell r="I174">
            <v>49308.450000000004</v>
          </cell>
          <cell r="J174">
            <v>26325.88</v>
          </cell>
          <cell r="K174">
            <v>17823.239999999998</v>
          </cell>
          <cell r="L174">
            <v>21969.95</v>
          </cell>
          <cell r="M174">
            <v>29362.239999999994</v>
          </cell>
          <cell r="N174">
            <v>19574.059999999998</v>
          </cell>
          <cell r="O174">
            <v>27351.349999999991</v>
          </cell>
          <cell r="P174">
            <v>34171.69</v>
          </cell>
          <cell r="Q174" t="e">
            <v>#REF!</v>
          </cell>
          <cell r="R174" t="e">
            <v>#REF!</v>
          </cell>
          <cell r="S174" t="e">
            <v>#REF!</v>
          </cell>
          <cell r="T174" t="e">
            <v>#REF!</v>
          </cell>
          <cell r="U174" t="e">
            <v>#REF!</v>
          </cell>
          <cell r="V174" t="e">
            <v>#REF!</v>
          </cell>
          <cell r="W174" t="e">
            <v>#REF!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  <cell r="AD174" t="e">
            <v>#REF!</v>
          </cell>
          <cell r="AE174" t="e">
            <v>#REF!</v>
          </cell>
          <cell r="AF174">
            <v>243444.90999999983</v>
          </cell>
        </row>
        <row r="175">
          <cell r="F175" t="str">
            <v>Contrôle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 t="e">
            <v>#REF!</v>
          </cell>
          <cell r="R175" t="e">
            <v>#REF!</v>
          </cell>
          <cell r="S175" t="e">
            <v>#REF!</v>
          </cell>
          <cell r="T175" t="e">
            <v>#REF!</v>
          </cell>
          <cell r="U175" t="e">
            <v>#REF!</v>
          </cell>
          <cell r="V175" t="e">
            <v>#REF!</v>
          </cell>
          <cell r="W175" t="e">
            <v>#REF!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  <cell r="AD175" t="e">
            <v>#REF!</v>
          </cell>
          <cell r="AE175" t="e">
            <v>#REF!</v>
          </cell>
          <cell r="AF175">
            <v>0</v>
          </cell>
        </row>
      </sheetData>
      <sheetData sheetId="1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</row>
        <row r="2">
          <cell r="B2" t="str">
            <v>SUIVI BUDGETAIRE 07 DG 581</v>
          </cell>
          <cell r="G2">
            <v>43.16</v>
          </cell>
          <cell r="H2">
            <v>44.61</v>
          </cell>
          <cell r="I2">
            <v>44.015000000000001</v>
          </cell>
          <cell r="J2">
            <v>42.859000000000002</v>
          </cell>
          <cell r="K2">
            <v>40.704000000000001</v>
          </cell>
          <cell r="L2">
            <v>44.344000000000001</v>
          </cell>
          <cell r="M2">
            <v>44.92</v>
          </cell>
          <cell r="N2">
            <v>45.572000000000003</v>
          </cell>
          <cell r="O2">
            <v>45.43</v>
          </cell>
          <cell r="P2">
            <v>44.04</v>
          </cell>
        </row>
        <row r="3">
          <cell r="H3">
            <v>2</v>
          </cell>
          <cell r="I3">
            <v>3</v>
          </cell>
          <cell r="J3">
            <v>4</v>
          </cell>
          <cell r="K3">
            <v>5</v>
          </cell>
          <cell r="L3">
            <v>6</v>
          </cell>
          <cell r="M3">
            <v>7</v>
          </cell>
          <cell r="N3">
            <v>8</v>
          </cell>
          <cell r="O3">
            <v>9</v>
          </cell>
          <cell r="P3">
            <v>10</v>
          </cell>
          <cell r="Q3">
            <v>2</v>
          </cell>
          <cell r="R3">
            <v>2</v>
          </cell>
          <cell r="S3">
            <v>2</v>
          </cell>
          <cell r="T3">
            <v>2</v>
          </cell>
          <cell r="U3">
            <v>2</v>
          </cell>
          <cell r="V3">
            <v>2</v>
          </cell>
          <cell r="W3">
            <v>2</v>
          </cell>
          <cell r="X3">
            <v>2</v>
          </cell>
          <cell r="Y3">
            <v>2</v>
          </cell>
          <cell r="Z3">
            <v>2</v>
          </cell>
          <cell r="AA3">
            <v>2</v>
          </cell>
          <cell r="AB3">
            <v>2</v>
          </cell>
          <cell r="AC3">
            <v>2</v>
          </cell>
          <cell r="AD3">
            <v>2</v>
          </cell>
          <cell r="AE3">
            <v>2</v>
          </cell>
        </row>
        <row r="4">
          <cell r="B4" t="str">
            <v>Annex III. Budget for the Action1</v>
          </cell>
          <cell r="C4" t="str">
            <v>All Years</v>
          </cell>
          <cell r="G4" t="str">
            <v>SAGA</v>
          </cell>
        </row>
        <row r="5">
          <cell r="B5" t="str">
            <v>Expenses</v>
          </cell>
          <cell r="C5" t="str">
            <v>Unit</v>
          </cell>
          <cell r="D5" t="str">
            <v># of units</v>
          </cell>
          <cell r="E5" t="str">
            <v>Unit rate (in EUR)</v>
          </cell>
          <cell r="F5" t="str">
            <v>Costs (in EUR)3</v>
          </cell>
          <cell r="G5">
            <v>39173</v>
          </cell>
          <cell r="H5">
            <v>39203</v>
          </cell>
          <cell r="I5">
            <v>39234</v>
          </cell>
          <cell r="J5">
            <v>39264</v>
          </cell>
          <cell r="K5">
            <v>39295</v>
          </cell>
          <cell r="L5">
            <v>39326</v>
          </cell>
          <cell r="M5">
            <v>39356</v>
          </cell>
          <cell r="N5">
            <v>39387</v>
          </cell>
          <cell r="O5">
            <v>39417</v>
          </cell>
          <cell r="P5">
            <v>39448</v>
          </cell>
          <cell r="Q5">
            <v>39479</v>
          </cell>
          <cell r="R5">
            <v>39508</v>
          </cell>
          <cell r="S5">
            <v>39539</v>
          </cell>
          <cell r="T5">
            <v>39569</v>
          </cell>
          <cell r="U5">
            <v>39600</v>
          </cell>
          <cell r="V5">
            <v>39630</v>
          </cell>
          <cell r="W5">
            <v>39661</v>
          </cell>
          <cell r="X5">
            <v>39692</v>
          </cell>
          <cell r="Y5">
            <v>39722</v>
          </cell>
          <cell r="Z5">
            <v>39753</v>
          </cell>
          <cell r="AA5">
            <v>39783</v>
          </cell>
          <cell r="AB5">
            <v>39814</v>
          </cell>
          <cell r="AC5">
            <v>39845</v>
          </cell>
          <cell r="AD5">
            <v>39873</v>
          </cell>
          <cell r="AE5">
            <v>39904</v>
          </cell>
          <cell r="AF5" t="str">
            <v>TOTAL SAGA</v>
          </cell>
          <cell r="AH5" t="str">
            <v>IN EURO</v>
          </cell>
        </row>
        <row r="8">
          <cell r="B8" t="str">
            <v>1. Human Resources</v>
          </cell>
        </row>
        <row r="9">
          <cell r="B9" t="str">
            <v>1.1 Salaries (gross amounts, local staff)4</v>
          </cell>
        </row>
        <row r="10">
          <cell r="B10" t="str">
            <v xml:space="preserve">   1.1.1 Technical</v>
          </cell>
        </row>
        <row r="12">
          <cell r="B12" t="str">
            <v xml:space="preserve">    - Engineer civil work - 1 man</v>
          </cell>
          <cell r="C12" t="str">
            <v>Month</v>
          </cell>
          <cell r="D12">
            <v>23</v>
          </cell>
          <cell r="E12">
            <v>617.052333881648</v>
          </cell>
          <cell r="F12">
            <v>14192.203679277902</v>
          </cell>
          <cell r="H12">
            <v>5681.7</v>
          </cell>
          <cell r="I12">
            <v>0</v>
          </cell>
          <cell r="J12">
            <v>0</v>
          </cell>
          <cell r="K12">
            <v>2279</v>
          </cell>
          <cell r="L12">
            <v>20144.18</v>
          </cell>
          <cell r="M12">
            <v>18050</v>
          </cell>
          <cell r="N12">
            <v>18376.166700000002</v>
          </cell>
          <cell r="O12">
            <v>18749.333299999998</v>
          </cell>
          <cell r="P12">
            <v>18479</v>
          </cell>
          <cell r="AF12">
            <v>101759.38</v>
          </cell>
          <cell r="AH12">
            <v>2274.9700000000003</v>
          </cell>
        </row>
        <row r="13">
          <cell r="B13" t="str">
            <v xml:space="preserve">    - Technical supervisor - 4 men</v>
          </cell>
          <cell r="C13" t="str">
            <v>Month</v>
          </cell>
          <cell r="D13">
            <v>92</v>
          </cell>
          <cell r="E13">
            <v>445.3580020181991</v>
          </cell>
          <cell r="F13">
            <v>40972.93618567432</v>
          </cell>
          <cell r="H13">
            <v>0</v>
          </cell>
          <cell r="I13">
            <v>0</v>
          </cell>
          <cell r="J13">
            <v>140</v>
          </cell>
          <cell r="K13">
            <v>2749</v>
          </cell>
          <cell r="L13">
            <v>30409.18</v>
          </cell>
          <cell r="M13">
            <v>21920</v>
          </cell>
          <cell r="N13">
            <v>21720</v>
          </cell>
          <cell r="O13">
            <v>26334.2333</v>
          </cell>
          <cell r="P13">
            <v>22199</v>
          </cell>
          <cell r="AF13">
            <v>125471.41329999999</v>
          </cell>
          <cell r="AH13">
            <v>2804.8400000000006</v>
          </cell>
        </row>
        <row r="14">
          <cell r="B14" t="str">
            <v xml:space="preserve">    - Technician civil work - 6 men</v>
          </cell>
          <cell r="C14" t="str">
            <v>Month</v>
          </cell>
          <cell r="D14">
            <v>138</v>
          </cell>
          <cell r="E14">
            <v>41.928721174004188</v>
          </cell>
          <cell r="F14">
            <v>5786.1635220125781</v>
          </cell>
          <cell r="H14">
            <v>0</v>
          </cell>
          <cell r="I14">
            <v>0</v>
          </cell>
          <cell r="J14">
            <v>6041</v>
          </cell>
          <cell r="K14">
            <v>4860</v>
          </cell>
          <cell r="L14">
            <v>4860</v>
          </cell>
          <cell r="M14">
            <v>7366</v>
          </cell>
          <cell r="N14">
            <v>10235</v>
          </cell>
          <cell r="O14">
            <v>12157.35</v>
          </cell>
          <cell r="P14">
            <v>9720</v>
          </cell>
          <cell r="AF14">
            <v>55239.35</v>
          </cell>
          <cell r="AH14">
            <v>1246.7699999999998</v>
          </cell>
        </row>
        <row r="15">
          <cell r="B15" t="str">
            <v xml:space="preserve">    - Assistant technician civil work - 6 men</v>
          </cell>
          <cell r="C15" t="str">
            <v>Month</v>
          </cell>
          <cell r="D15">
            <v>138</v>
          </cell>
          <cell r="E15">
            <v>31.446540880503139</v>
          </cell>
          <cell r="F15">
            <v>4339.6226415094334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3688</v>
          </cell>
          <cell r="O15">
            <v>11797.35</v>
          </cell>
          <cell r="P15">
            <v>9360</v>
          </cell>
          <cell r="AF15">
            <v>24845.35</v>
          </cell>
          <cell r="AH15">
            <v>553.12</v>
          </cell>
        </row>
        <row r="16">
          <cell r="B16" t="str">
            <v xml:space="preserve">    - Public health specialist - 1 man</v>
          </cell>
          <cell r="C16" t="str">
            <v>Month</v>
          </cell>
          <cell r="D16">
            <v>23</v>
          </cell>
          <cell r="E16">
            <v>617.05233388164788</v>
          </cell>
          <cell r="F16">
            <v>14192.203679277902</v>
          </cell>
          <cell r="H16">
            <v>5681.7</v>
          </cell>
          <cell r="I16">
            <v>0</v>
          </cell>
          <cell r="J16">
            <v>0</v>
          </cell>
          <cell r="K16">
            <v>2279</v>
          </cell>
          <cell r="L16">
            <v>19197.12</v>
          </cell>
          <cell r="M16">
            <v>21050</v>
          </cell>
          <cell r="N16">
            <v>21376.166700000002</v>
          </cell>
          <cell r="O16">
            <v>21749.333299999998</v>
          </cell>
          <cell r="P16">
            <v>21000</v>
          </cell>
          <cell r="AF16">
            <v>112333.32</v>
          </cell>
          <cell r="AH16">
            <v>2509.5300000000002</v>
          </cell>
        </row>
        <row r="17">
          <cell r="B17" t="str">
            <v xml:space="preserve">    - Hygiene promotor - 17 men</v>
          </cell>
          <cell r="C17" t="str">
            <v>Month</v>
          </cell>
          <cell r="D17">
            <v>374</v>
          </cell>
          <cell r="E17">
            <v>41.928721174004188</v>
          </cell>
          <cell r="F17">
            <v>15681.341719077567</v>
          </cell>
          <cell r="H17">
            <v>0</v>
          </cell>
          <cell r="I17">
            <v>0</v>
          </cell>
          <cell r="J17">
            <v>18410</v>
          </cell>
          <cell r="K17">
            <v>32030</v>
          </cell>
          <cell r="L17">
            <v>34020</v>
          </cell>
          <cell r="M17">
            <v>31830</v>
          </cell>
          <cell r="N17">
            <v>30780</v>
          </cell>
          <cell r="O17">
            <v>36472.050000000003</v>
          </cell>
          <cell r="P17">
            <v>29675</v>
          </cell>
          <cell r="AF17">
            <v>213217.05</v>
          </cell>
          <cell r="AH17">
            <v>4844.0199999999941</v>
          </cell>
        </row>
        <row r="18">
          <cell r="B18" t="str">
            <v xml:space="preserve">    - Vector control monitoring agent - 2 men</v>
          </cell>
          <cell r="C18" t="str">
            <v>Month</v>
          </cell>
          <cell r="D18">
            <v>46</v>
          </cell>
          <cell r="E18">
            <v>41.928721174004188</v>
          </cell>
          <cell r="F18">
            <v>1928.7211740041926</v>
          </cell>
          <cell r="H18">
            <v>0</v>
          </cell>
          <cell r="I18">
            <v>0</v>
          </cell>
          <cell r="J18">
            <v>0</v>
          </cell>
          <cell r="K18">
            <v>884</v>
          </cell>
          <cell r="L18">
            <v>3240</v>
          </cell>
          <cell r="M18">
            <v>3340</v>
          </cell>
          <cell r="N18">
            <v>3240</v>
          </cell>
          <cell r="O18">
            <v>4052.45</v>
          </cell>
          <cell r="P18">
            <v>3240</v>
          </cell>
          <cell r="AF18">
            <v>17996.45</v>
          </cell>
          <cell r="AH18">
            <v>402.9799999999999</v>
          </cell>
        </row>
        <row r="20">
          <cell r="B20" t="str">
            <v xml:space="preserve">   1.1.2 Administrative/ support Staff</v>
          </cell>
        </row>
        <row r="21">
          <cell r="AH21">
            <v>0</v>
          </cell>
        </row>
        <row r="22">
          <cell r="B22" t="str">
            <v xml:space="preserve">    - Administrator - 1 person</v>
          </cell>
          <cell r="C22" t="str">
            <v>Month</v>
          </cell>
          <cell r="D22">
            <v>24</v>
          </cell>
          <cell r="E22">
            <v>617.05233388164788</v>
          </cell>
          <cell r="F22">
            <v>14809.256013159549</v>
          </cell>
          <cell r="H22">
            <v>5681.7</v>
          </cell>
          <cell r="I22">
            <v>0</v>
          </cell>
          <cell r="J22">
            <v>16228</v>
          </cell>
          <cell r="K22">
            <v>21000</v>
          </cell>
          <cell r="L22">
            <v>29689.18</v>
          </cell>
          <cell r="M22">
            <v>21050</v>
          </cell>
          <cell r="N22">
            <v>21082.8334</v>
          </cell>
          <cell r="O22">
            <v>24749.333299999998</v>
          </cell>
          <cell r="P22">
            <v>21000</v>
          </cell>
          <cell r="AF22">
            <v>160481.04670000001</v>
          </cell>
          <cell r="AH22">
            <v>3644.2999999999997</v>
          </cell>
        </row>
        <row r="23">
          <cell r="B23" t="str">
            <v xml:space="preserve">    - Secretary - 1 person</v>
          </cell>
          <cell r="C23" t="str">
            <v>Month</v>
          </cell>
          <cell r="D23">
            <v>24</v>
          </cell>
          <cell r="E23">
            <v>362.44566947634212</v>
          </cell>
          <cell r="F23">
            <v>8698.6960674322108</v>
          </cell>
          <cell r="H23">
            <v>5681.7</v>
          </cell>
          <cell r="I23">
            <v>2400</v>
          </cell>
          <cell r="J23">
            <v>12000</v>
          </cell>
          <cell r="K23">
            <v>12000</v>
          </cell>
          <cell r="L23">
            <v>20689.18</v>
          </cell>
          <cell r="M23">
            <v>12050</v>
          </cell>
          <cell r="N23">
            <v>12082.8334</v>
          </cell>
          <cell r="O23">
            <v>12749.3333</v>
          </cell>
          <cell r="P23">
            <v>15479</v>
          </cell>
          <cell r="AF23">
            <v>105132.04670000001</v>
          </cell>
          <cell r="AH23">
            <v>2388.7400000000002</v>
          </cell>
        </row>
        <row r="24">
          <cell r="B24" t="str">
            <v xml:space="preserve">    - Logistics - 2 men</v>
          </cell>
          <cell r="C24" t="str">
            <v>Month</v>
          </cell>
          <cell r="D24">
            <v>48</v>
          </cell>
          <cell r="E24">
            <v>483.18383506886238</v>
          </cell>
          <cell r="F24">
            <v>23192.824083305393</v>
          </cell>
          <cell r="H24">
            <v>5681.7</v>
          </cell>
          <cell r="I24">
            <v>13200</v>
          </cell>
          <cell r="J24">
            <v>40000</v>
          </cell>
          <cell r="K24">
            <v>32073</v>
          </cell>
          <cell r="L24">
            <v>43015.360000000001</v>
          </cell>
          <cell r="M24">
            <v>30100</v>
          </cell>
          <cell r="N24">
            <v>32128.8334</v>
          </cell>
          <cell r="O24">
            <v>18749.333299999998</v>
          </cell>
          <cell r="P24">
            <v>18000</v>
          </cell>
          <cell r="AF24">
            <v>232948.2267</v>
          </cell>
          <cell r="AH24">
            <v>5315.06</v>
          </cell>
        </row>
        <row r="25">
          <cell r="B25" t="str">
            <v xml:space="preserve">    - House staff - 2 men </v>
          </cell>
          <cell r="C25" t="str">
            <v>Month</v>
          </cell>
          <cell r="D25">
            <v>48</v>
          </cell>
          <cell r="E25">
            <v>226.69303471798494</v>
          </cell>
          <cell r="F25">
            <v>10881.265666463278</v>
          </cell>
          <cell r="H25">
            <v>0</v>
          </cell>
          <cell r="I25">
            <v>2300</v>
          </cell>
          <cell r="J25">
            <v>9546</v>
          </cell>
          <cell r="K25">
            <v>12000</v>
          </cell>
          <cell r="L25">
            <v>44463.360000000001</v>
          </cell>
          <cell r="M25">
            <v>9351</v>
          </cell>
          <cell r="N25">
            <v>8455</v>
          </cell>
          <cell r="O25">
            <v>13498.6666</v>
          </cell>
          <cell r="P25">
            <v>14519</v>
          </cell>
          <cell r="AF25">
            <v>114133.0266</v>
          </cell>
          <cell r="AH25">
            <v>2592.9900000000002</v>
          </cell>
        </row>
        <row r="26">
          <cell r="B26" t="str">
            <v xml:space="preserve">    - Drivers - 4 men</v>
          </cell>
          <cell r="C26" t="str">
            <v>Month</v>
          </cell>
          <cell r="D26">
            <v>92</v>
          </cell>
          <cell r="E26">
            <v>311.42433659528103</v>
          </cell>
          <cell r="F26">
            <v>28651.038966765856</v>
          </cell>
          <cell r="H26">
            <v>0</v>
          </cell>
          <cell r="I26">
            <v>11100</v>
          </cell>
          <cell r="J26">
            <v>26741</v>
          </cell>
          <cell r="K26">
            <v>27000</v>
          </cell>
          <cell r="L26">
            <v>53067.54</v>
          </cell>
          <cell r="M26">
            <v>27150</v>
          </cell>
          <cell r="N26">
            <v>27030</v>
          </cell>
          <cell r="O26">
            <v>29247.999899999999</v>
          </cell>
          <cell r="P26">
            <v>28437</v>
          </cell>
          <cell r="AF26">
            <v>229773.5399</v>
          </cell>
          <cell r="AH26">
            <v>5223.2099999999982</v>
          </cell>
        </row>
        <row r="27">
          <cell r="B27" t="str">
            <v xml:space="preserve">    - Translator - 1 man</v>
          </cell>
          <cell r="C27" t="str">
            <v>Month</v>
          </cell>
          <cell r="D27">
            <v>6</v>
          </cell>
          <cell r="E27">
            <v>531</v>
          </cell>
          <cell r="F27">
            <v>3186</v>
          </cell>
          <cell r="H27">
            <v>5681.7</v>
          </cell>
          <cell r="I27">
            <v>0</v>
          </cell>
          <cell r="J27">
            <v>3748.5</v>
          </cell>
          <cell r="K27">
            <v>23091</v>
          </cell>
          <cell r="L27">
            <v>26689.18</v>
          </cell>
          <cell r="M27">
            <v>18050</v>
          </cell>
          <cell r="N27">
            <v>18082.8334</v>
          </cell>
          <cell r="O27">
            <v>18749.333299999998</v>
          </cell>
          <cell r="P27">
            <v>18000</v>
          </cell>
          <cell r="AF27">
            <v>132092.54670000001</v>
          </cell>
          <cell r="AH27">
            <v>3004.0199999999995</v>
          </cell>
        </row>
        <row r="28">
          <cell r="B28" t="str">
            <v xml:space="preserve">    - Store keeper Mae Sot</v>
          </cell>
          <cell r="C28" t="str">
            <v>Month</v>
          </cell>
          <cell r="D28">
            <v>23</v>
          </cell>
          <cell r="E28">
            <v>311.42433659528103</v>
          </cell>
          <cell r="F28">
            <v>7162.7597416914641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16871.18</v>
          </cell>
          <cell r="M28">
            <v>12050</v>
          </cell>
          <cell r="N28">
            <v>12000</v>
          </cell>
          <cell r="O28">
            <v>12749.3333</v>
          </cell>
          <cell r="P28">
            <v>12479</v>
          </cell>
          <cell r="AF28">
            <v>66149.513299999991</v>
          </cell>
          <cell r="AH28">
            <v>1476.01</v>
          </cell>
        </row>
        <row r="29">
          <cell r="B29" t="str">
            <v xml:space="preserve">    - Watchmen Mae Sot</v>
          </cell>
          <cell r="C29" t="str">
            <v>Month</v>
          </cell>
          <cell r="D29">
            <v>96</v>
          </cell>
          <cell r="E29">
            <v>235.14233727368932</v>
          </cell>
          <cell r="F29">
            <v>22573.664378274174</v>
          </cell>
          <cell r="H29">
            <v>0</v>
          </cell>
          <cell r="I29">
            <v>0</v>
          </cell>
          <cell r="J29">
            <v>7891</v>
          </cell>
          <cell r="K29">
            <v>18900</v>
          </cell>
          <cell r="L29">
            <v>44367.54</v>
          </cell>
          <cell r="M29">
            <v>18150</v>
          </cell>
          <cell r="N29">
            <v>19200</v>
          </cell>
          <cell r="O29">
            <v>22498.6666</v>
          </cell>
          <cell r="P29">
            <v>24959</v>
          </cell>
          <cell r="AF29">
            <v>155966.2066</v>
          </cell>
          <cell r="AH29">
            <v>3536.2999999999993</v>
          </cell>
        </row>
        <row r="30">
          <cell r="B30" t="str">
            <v xml:space="preserve">    - Store keeper Mae La</v>
          </cell>
          <cell r="C30" t="str">
            <v>Month</v>
          </cell>
          <cell r="D30">
            <v>23</v>
          </cell>
          <cell r="E30">
            <v>41.928721174004188</v>
          </cell>
          <cell r="F30">
            <v>964.36058700209628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1620</v>
          </cell>
          <cell r="M30">
            <v>1670</v>
          </cell>
          <cell r="N30">
            <v>1620</v>
          </cell>
          <cell r="O30">
            <v>2026.2249999999999</v>
          </cell>
          <cell r="P30">
            <v>2240</v>
          </cell>
          <cell r="AF30">
            <v>9176.2250000000004</v>
          </cell>
          <cell r="AH30">
            <v>204.70999999999998</v>
          </cell>
        </row>
        <row r="31">
          <cell r="B31" t="str">
            <v xml:space="preserve">    - Watchmen Mae La</v>
          </cell>
          <cell r="C31" t="str">
            <v>Month</v>
          </cell>
          <cell r="D31">
            <v>24</v>
          </cell>
          <cell r="E31">
            <v>125.78616352201259</v>
          </cell>
          <cell r="F31">
            <v>3018.867924528302</v>
          </cell>
          <cell r="H31">
            <v>0</v>
          </cell>
          <cell r="I31">
            <v>0</v>
          </cell>
          <cell r="J31">
            <v>110</v>
          </cell>
          <cell r="K31">
            <v>0</v>
          </cell>
          <cell r="L31">
            <v>5540</v>
          </cell>
          <cell r="M31">
            <v>4470</v>
          </cell>
          <cell r="N31">
            <v>4320</v>
          </cell>
          <cell r="O31">
            <v>5538.6750000000002</v>
          </cell>
          <cell r="P31">
            <v>4856</v>
          </cell>
          <cell r="AF31">
            <v>24834.674999999999</v>
          </cell>
          <cell r="AH31">
            <v>554.00000000000011</v>
          </cell>
        </row>
        <row r="33">
          <cell r="B33" t="str">
            <v>1.2 Salaries (gross amounts, expat/int. staff)</v>
          </cell>
        </row>
        <row r="35">
          <cell r="B35" t="str">
            <v xml:space="preserve">    - Head of mission - 1 men</v>
          </cell>
          <cell r="C35" t="str">
            <v>Month</v>
          </cell>
          <cell r="D35">
            <v>24</v>
          </cell>
          <cell r="E35">
            <v>3576.856666666667</v>
          </cell>
          <cell r="F35">
            <v>85844.56</v>
          </cell>
          <cell r="H35">
            <v>15249.999900000001</v>
          </cell>
          <cell r="I35">
            <v>7908.3333000000002</v>
          </cell>
          <cell r="J35">
            <v>27815.291700000002</v>
          </cell>
          <cell r="K35">
            <v>14627.75</v>
          </cell>
          <cell r="L35">
            <v>8774.25</v>
          </cell>
          <cell r="M35">
            <v>11816.875</v>
          </cell>
          <cell r="N35">
            <v>8281.25</v>
          </cell>
          <cell r="O35">
            <v>20926.125</v>
          </cell>
          <cell r="P35">
            <v>11668.9583</v>
          </cell>
          <cell r="AF35">
            <v>127068.83319999999</v>
          </cell>
          <cell r="AH35">
            <v>2898.15</v>
          </cell>
        </row>
        <row r="36">
          <cell r="B36" t="str">
            <v xml:space="preserve">    - Administrator/Logistician Coordinator - 1 men</v>
          </cell>
          <cell r="C36" t="str">
            <v>Month</v>
          </cell>
          <cell r="D36">
            <v>12</v>
          </cell>
          <cell r="E36">
            <v>3149.356666666667</v>
          </cell>
          <cell r="F36">
            <v>37792.28</v>
          </cell>
          <cell r="H36">
            <v>13539.999900000001</v>
          </cell>
          <cell r="I36">
            <v>4198.3333000000002</v>
          </cell>
          <cell r="J36">
            <v>26321.241699999999</v>
          </cell>
          <cell r="K36">
            <v>15327.75</v>
          </cell>
          <cell r="L36">
            <v>7474.25</v>
          </cell>
          <cell r="M36">
            <v>6616.875</v>
          </cell>
          <cell r="N36">
            <v>9651.25</v>
          </cell>
          <cell r="O36">
            <v>14126.125</v>
          </cell>
          <cell r="P36">
            <v>8368.9583000000002</v>
          </cell>
          <cell r="AF36">
            <v>105624.78320000001</v>
          </cell>
          <cell r="AH36">
            <v>2418.2199999999998</v>
          </cell>
        </row>
        <row r="37">
          <cell r="B37" t="str">
            <v xml:space="preserve">    - Hydraulic engineer - natural hazards  - 1 men</v>
          </cell>
          <cell r="C37" t="str">
            <v>Month</v>
          </cell>
          <cell r="D37">
            <v>24</v>
          </cell>
          <cell r="E37">
            <v>1660.68</v>
          </cell>
          <cell r="F37">
            <v>39856.32</v>
          </cell>
          <cell r="H37">
            <v>15199.999900000001</v>
          </cell>
          <cell r="I37">
            <v>698.33330000000001</v>
          </cell>
          <cell r="J37">
            <v>43265.433299999997</v>
          </cell>
          <cell r="K37">
            <v>21871.75</v>
          </cell>
          <cell r="L37">
            <v>17940.5</v>
          </cell>
          <cell r="M37">
            <v>11060.25</v>
          </cell>
          <cell r="N37">
            <v>19415.083299999998</v>
          </cell>
          <cell r="O37">
            <v>7313.75</v>
          </cell>
          <cell r="P37">
            <v>4600.0833000000002</v>
          </cell>
          <cell r="AF37">
            <v>141365.18309999999</v>
          </cell>
          <cell r="AH37">
            <v>3245.7100000000005</v>
          </cell>
        </row>
        <row r="39">
          <cell r="B39" t="str">
            <v>1.3 Per diems for missions/travel5</v>
          </cell>
        </row>
        <row r="41">
          <cell r="B41" t="str">
            <v xml:space="preserve">   1.3.1 Local (staff assigned to the Action)</v>
          </cell>
        </row>
        <row r="42">
          <cell r="B42" t="str">
            <v xml:space="preserve">     - Per diem </v>
          </cell>
          <cell r="C42" t="str">
            <v>Days</v>
          </cell>
          <cell r="D42">
            <v>2160</v>
          </cell>
          <cell r="E42">
            <v>22.222222222222221</v>
          </cell>
          <cell r="F42">
            <v>48000</v>
          </cell>
          <cell r="H42">
            <v>41475</v>
          </cell>
          <cell r="I42">
            <v>53918</v>
          </cell>
          <cell r="J42">
            <v>84329</v>
          </cell>
          <cell r="K42">
            <v>51521</v>
          </cell>
          <cell r="L42">
            <v>70611</v>
          </cell>
          <cell r="M42">
            <v>96400</v>
          </cell>
          <cell r="N42">
            <v>55825</v>
          </cell>
          <cell r="O42">
            <v>72921</v>
          </cell>
          <cell r="P42">
            <v>55748</v>
          </cell>
          <cell r="AF42">
            <v>582748</v>
          </cell>
          <cell r="AH42">
            <v>13222.460000000003</v>
          </cell>
        </row>
        <row r="47">
          <cell r="B47" t="str">
            <v>Subtotal Human Resources</v>
          </cell>
          <cell r="F47">
            <v>431725.08602945629</v>
          </cell>
          <cell r="G47">
            <v>0</v>
          </cell>
          <cell r="H47">
            <v>119555.1997</v>
          </cell>
          <cell r="I47">
            <v>95722.999899999995</v>
          </cell>
          <cell r="J47">
            <v>322586.46669999999</v>
          </cell>
          <cell r="K47">
            <v>294493.25</v>
          </cell>
          <cell r="L47">
            <v>502682.99999999994</v>
          </cell>
          <cell r="M47">
            <v>383541</v>
          </cell>
          <cell r="N47">
            <v>358590.25030000001</v>
          </cell>
          <cell r="O47">
            <v>407155.99949999998</v>
          </cell>
          <cell r="P47">
            <v>354027.9999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2838356.1660000002</v>
          </cell>
          <cell r="AH47">
            <v>64360.11</v>
          </cell>
        </row>
        <row r="49">
          <cell r="B49" t="str">
            <v>2. Travel6</v>
          </cell>
        </row>
        <row r="50">
          <cell r="B50" t="str">
            <v>2.1. International travel</v>
          </cell>
        </row>
        <row r="52">
          <cell r="B52" t="str">
            <v xml:space="preserve">    - Flight ticket Paris - Bangkok for expatriates</v>
          </cell>
          <cell r="C52" t="str">
            <v>Unit</v>
          </cell>
          <cell r="D52">
            <v>12</v>
          </cell>
          <cell r="E52">
            <v>1024</v>
          </cell>
          <cell r="F52">
            <v>12288</v>
          </cell>
          <cell r="H52">
            <v>0</v>
          </cell>
          <cell r="I52">
            <v>36800</v>
          </cell>
          <cell r="J52">
            <v>0</v>
          </cell>
          <cell r="K52">
            <v>0</v>
          </cell>
          <cell r="L52">
            <v>0</v>
          </cell>
          <cell r="M52">
            <v>56150</v>
          </cell>
          <cell r="N52">
            <v>78400</v>
          </cell>
          <cell r="O52">
            <v>0</v>
          </cell>
          <cell r="P52">
            <v>0</v>
          </cell>
          <cell r="AF52">
            <v>171350</v>
          </cell>
          <cell r="AH52">
            <v>3806.43</v>
          </cell>
        </row>
        <row r="54">
          <cell r="B54" t="str">
            <v xml:space="preserve">2.2 Local transportation </v>
          </cell>
        </row>
        <row r="56">
          <cell r="B56" t="str">
            <v xml:space="preserve">    - local transport</v>
          </cell>
          <cell r="C56" t="str">
            <v>Month</v>
          </cell>
          <cell r="D56">
            <v>24</v>
          </cell>
          <cell r="E56">
            <v>53.25</v>
          </cell>
          <cell r="F56">
            <v>1278</v>
          </cell>
          <cell r="H56">
            <v>3565</v>
          </cell>
          <cell r="I56">
            <v>2919</v>
          </cell>
          <cell r="J56">
            <v>1510</v>
          </cell>
          <cell r="K56">
            <v>1645</v>
          </cell>
          <cell r="L56">
            <v>3155</v>
          </cell>
          <cell r="M56">
            <v>3076</v>
          </cell>
          <cell r="N56">
            <v>3355</v>
          </cell>
          <cell r="O56">
            <v>3116</v>
          </cell>
          <cell r="P56">
            <v>1745</v>
          </cell>
          <cell r="AF56">
            <v>24086</v>
          </cell>
          <cell r="AH56">
            <v>543.35999999999979</v>
          </cell>
        </row>
        <row r="59">
          <cell r="B59" t="str">
            <v>Subtotal Travel</v>
          </cell>
          <cell r="F59">
            <v>13566</v>
          </cell>
          <cell r="G59">
            <v>0</v>
          </cell>
          <cell r="H59">
            <v>3565</v>
          </cell>
          <cell r="I59">
            <v>39719</v>
          </cell>
          <cell r="J59">
            <v>1510</v>
          </cell>
          <cell r="K59">
            <v>1645</v>
          </cell>
          <cell r="L59">
            <v>3155</v>
          </cell>
          <cell r="M59">
            <v>59226</v>
          </cell>
          <cell r="N59">
            <v>81755</v>
          </cell>
          <cell r="O59">
            <v>3116</v>
          </cell>
          <cell r="P59">
            <v>1745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195436</v>
          </cell>
          <cell r="AH59">
            <v>4349.79</v>
          </cell>
        </row>
        <row r="61">
          <cell r="B61" t="str">
            <v>3. Equipment and supplies7</v>
          </cell>
        </row>
        <row r="62">
          <cell r="B62" t="str">
            <v>3.1 Purchase or rent of vehicles</v>
          </cell>
        </row>
        <row r="64">
          <cell r="B64" t="str">
            <v xml:space="preserve">    - Car purchase</v>
          </cell>
          <cell r="C64" t="str">
            <v>Unit</v>
          </cell>
          <cell r="D64">
            <v>2</v>
          </cell>
          <cell r="E64">
            <v>13000</v>
          </cell>
          <cell r="F64">
            <v>26000</v>
          </cell>
          <cell r="H64">
            <v>0</v>
          </cell>
          <cell r="I64">
            <v>1232000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AF64">
            <v>1232000</v>
          </cell>
          <cell r="AH64">
            <v>27990.46</v>
          </cell>
        </row>
        <row r="65">
          <cell r="B65" t="str">
            <v xml:space="preserve">    - Truck and car rent</v>
          </cell>
          <cell r="C65" t="str">
            <v>Month</v>
          </cell>
          <cell r="D65">
            <v>44</v>
          </cell>
          <cell r="E65">
            <v>736.36363636363637</v>
          </cell>
          <cell r="F65">
            <v>32400</v>
          </cell>
          <cell r="H65">
            <v>27600</v>
          </cell>
          <cell r="I65">
            <v>20966</v>
          </cell>
          <cell r="J65">
            <v>22000</v>
          </cell>
          <cell r="K65">
            <v>22000</v>
          </cell>
          <cell r="L65">
            <v>22000</v>
          </cell>
          <cell r="M65">
            <v>22000</v>
          </cell>
          <cell r="N65">
            <v>22000</v>
          </cell>
          <cell r="O65">
            <v>22000</v>
          </cell>
          <cell r="P65">
            <v>22000</v>
          </cell>
          <cell r="AF65">
            <v>202566</v>
          </cell>
          <cell r="AH65">
            <v>4601.2700000000004</v>
          </cell>
        </row>
        <row r="66">
          <cell r="B66" t="str">
            <v xml:space="preserve">    - Bicycles purchase - 6 vehicles</v>
          </cell>
          <cell r="C66" t="str">
            <v>Unit</v>
          </cell>
          <cell r="D66">
            <v>6</v>
          </cell>
          <cell r="E66">
            <v>80</v>
          </cell>
          <cell r="F66">
            <v>480</v>
          </cell>
          <cell r="H66">
            <v>2200</v>
          </cell>
          <cell r="I66">
            <v>4650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AF66">
            <v>6850</v>
          </cell>
          <cell r="AH66">
            <v>154.95999999999998</v>
          </cell>
        </row>
        <row r="67">
          <cell r="B67" t="str">
            <v xml:space="preserve">    - National freight</v>
          </cell>
          <cell r="C67" t="str">
            <v>freight</v>
          </cell>
          <cell r="D67">
            <v>6</v>
          </cell>
          <cell r="E67">
            <v>500</v>
          </cell>
          <cell r="F67">
            <v>3000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2500</v>
          </cell>
          <cell r="N67">
            <v>1400</v>
          </cell>
          <cell r="O67">
            <v>1800</v>
          </cell>
          <cell r="P67">
            <v>49800</v>
          </cell>
          <cell r="AF67">
            <v>55500</v>
          </cell>
          <cell r="AH67">
            <v>1256.79</v>
          </cell>
        </row>
        <row r="69">
          <cell r="B69" t="str">
            <v>3.2 Furniture, computer equipment</v>
          </cell>
        </row>
        <row r="71">
          <cell r="B71" t="str">
            <v xml:space="preserve">    - Laptop</v>
          </cell>
          <cell r="C71" t="str">
            <v>Unit</v>
          </cell>
          <cell r="D71">
            <v>3</v>
          </cell>
          <cell r="E71">
            <v>1100</v>
          </cell>
          <cell r="F71">
            <v>3300</v>
          </cell>
          <cell r="AF71">
            <v>0</v>
          </cell>
          <cell r="AH71">
            <v>0</v>
          </cell>
        </row>
        <row r="72">
          <cell r="B72" t="str">
            <v xml:space="preserve">    - Desk top</v>
          </cell>
          <cell r="C72" t="str">
            <v>Unit</v>
          </cell>
          <cell r="D72">
            <v>4</v>
          </cell>
          <cell r="E72">
            <v>700</v>
          </cell>
          <cell r="F72">
            <v>2800</v>
          </cell>
          <cell r="H72">
            <v>0</v>
          </cell>
          <cell r="I72">
            <v>58930</v>
          </cell>
          <cell r="J72">
            <v>61070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AF72">
            <v>120000</v>
          </cell>
          <cell r="AH72">
            <v>2763.76</v>
          </cell>
        </row>
        <row r="73">
          <cell r="B73" t="str">
            <v xml:space="preserve">    - Printer</v>
          </cell>
          <cell r="C73" t="str">
            <v>Unit</v>
          </cell>
          <cell r="D73">
            <v>3</v>
          </cell>
          <cell r="E73">
            <v>150</v>
          </cell>
          <cell r="F73">
            <v>450</v>
          </cell>
          <cell r="H73">
            <v>5800</v>
          </cell>
          <cell r="I73">
            <v>0</v>
          </cell>
          <cell r="J73">
            <v>14478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AF73">
            <v>20278</v>
          </cell>
          <cell r="AH73">
            <v>467.82000000000005</v>
          </cell>
        </row>
        <row r="74">
          <cell r="B74" t="str">
            <v xml:space="preserve">    - Photocopy machine/scanner</v>
          </cell>
          <cell r="C74" t="str">
            <v>Unit</v>
          </cell>
          <cell r="D74">
            <v>1</v>
          </cell>
          <cell r="E74">
            <v>1300</v>
          </cell>
          <cell r="F74">
            <v>1300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60000</v>
          </cell>
          <cell r="N74">
            <v>0</v>
          </cell>
          <cell r="O74">
            <v>0</v>
          </cell>
          <cell r="P74">
            <v>0</v>
          </cell>
          <cell r="AF74">
            <v>60000</v>
          </cell>
          <cell r="AH74">
            <v>1335.71</v>
          </cell>
        </row>
        <row r="76">
          <cell r="B76" t="str">
            <v>3.3 Machines, tools…</v>
          </cell>
        </row>
        <row r="78">
          <cell r="B78" t="str">
            <v>3.4 Spare parts/equipment for machines, tools</v>
          </cell>
        </row>
        <row r="80">
          <cell r="B80" t="str">
            <v xml:space="preserve">   - Office supply and Stationaries</v>
          </cell>
          <cell r="C80" t="str">
            <v>Month</v>
          </cell>
          <cell r="D80">
            <v>24</v>
          </cell>
          <cell r="E80">
            <v>480</v>
          </cell>
          <cell r="F80">
            <v>11520</v>
          </cell>
          <cell r="H80">
            <v>28731</v>
          </cell>
          <cell r="I80">
            <v>37266</v>
          </cell>
          <cell r="J80">
            <v>77151.233299999993</v>
          </cell>
          <cell r="K80">
            <v>37283</v>
          </cell>
          <cell r="L80">
            <v>31785</v>
          </cell>
          <cell r="M80">
            <v>7003</v>
          </cell>
          <cell r="N80">
            <v>6127</v>
          </cell>
          <cell r="O80">
            <v>9948</v>
          </cell>
          <cell r="P80">
            <v>38283</v>
          </cell>
          <cell r="AF80">
            <v>273577.23329999996</v>
          </cell>
          <cell r="AH80">
            <v>6302.2099999999991</v>
          </cell>
        </row>
        <row r="82">
          <cell r="B82" t="str">
            <v>3.5 Other (please specify)</v>
          </cell>
        </row>
        <row r="83">
          <cell r="B83" t="str">
            <v>3.5.1 Small logistics equipment</v>
          </cell>
        </row>
        <row r="85">
          <cell r="B85" t="str">
            <v xml:space="preserve">     - Communications equipment</v>
          </cell>
          <cell r="F85">
            <v>965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34800</v>
          </cell>
          <cell r="N85">
            <v>0</v>
          </cell>
          <cell r="O85">
            <v>0</v>
          </cell>
          <cell r="P85">
            <v>0</v>
          </cell>
          <cell r="AF85">
            <v>34800</v>
          </cell>
          <cell r="AH85">
            <v>774.71</v>
          </cell>
        </row>
        <row r="86">
          <cell r="B86" t="str">
            <v xml:space="preserve">    - Camera</v>
          </cell>
          <cell r="C86" t="str">
            <v>Unit</v>
          </cell>
          <cell r="D86">
            <v>1</v>
          </cell>
          <cell r="E86">
            <v>650</v>
          </cell>
          <cell r="F86">
            <v>650</v>
          </cell>
          <cell r="AF86">
            <v>0</v>
          </cell>
          <cell r="AH86">
            <v>0</v>
          </cell>
        </row>
        <row r="87">
          <cell r="B87" t="str">
            <v xml:space="preserve">    - Generator</v>
          </cell>
          <cell r="C87" t="str">
            <v>Unit</v>
          </cell>
          <cell r="D87">
            <v>1</v>
          </cell>
          <cell r="E87">
            <v>1500</v>
          </cell>
          <cell r="F87">
            <v>1500</v>
          </cell>
          <cell r="AF87">
            <v>0</v>
          </cell>
          <cell r="AH87">
            <v>0</v>
          </cell>
        </row>
        <row r="88">
          <cell r="B88" t="str">
            <v xml:space="preserve">    - Small logistics equipment </v>
          </cell>
          <cell r="C88" t="str">
            <v>Unit</v>
          </cell>
          <cell r="D88">
            <v>3</v>
          </cell>
          <cell r="E88">
            <v>400</v>
          </cell>
          <cell r="F88">
            <v>1200</v>
          </cell>
          <cell r="H88">
            <v>0</v>
          </cell>
          <cell r="I88">
            <v>0</v>
          </cell>
          <cell r="J88">
            <v>3990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5600</v>
          </cell>
          <cell r="AF88">
            <v>9590</v>
          </cell>
          <cell r="AH88">
            <v>220.26</v>
          </cell>
        </row>
        <row r="92">
          <cell r="B92" t="str">
            <v>3.5.2 Sanitation activities</v>
          </cell>
        </row>
        <row r="94">
          <cell r="B94" t="str">
            <v xml:space="preserve">    - Latrines</v>
          </cell>
          <cell r="C94" t="str">
            <v>beneficiary</v>
          </cell>
          <cell r="D94">
            <v>12000</v>
          </cell>
          <cell r="E94">
            <v>9.0506699860237596</v>
          </cell>
          <cell r="F94">
            <v>108608.03983228511</v>
          </cell>
          <cell r="H94">
            <v>0</v>
          </cell>
          <cell r="I94">
            <v>0</v>
          </cell>
          <cell r="J94">
            <v>0</v>
          </cell>
          <cell r="K94">
            <v>7740</v>
          </cell>
          <cell r="L94">
            <v>4335</v>
          </cell>
          <cell r="M94">
            <v>21768</v>
          </cell>
          <cell r="N94">
            <v>26293</v>
          </cell>
          <cell r="O94">
            <v>39471</v>
          </cell>
          <cell r="P94">
            <v>487456</v>
          </cell>
          <cell r="AF94">
            <v>587063</v>
          </cell>
          <cell r="AH94">
            <v>13286.75</v>
          </cell>
        </row>
        <row r="95">
          <cell r="B95" t="str">
            <v xml:space="preserve">    - Drainage</v>
          </cell>
          <cell r="C95" t="str">
            <v>beneficiary</v>
          </cell>
          <cell r="D95">
            <v>50000</v>
          </cell>
          <cell r="E95">
            <v>0.46186079664570229</v>
          </cell>
          <cell r="F95">
            <v>23093.039832285114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38000</v>
          </cell>
          <cell r="O95">
            <v>119320</v>
          </cell>
          <cell r="P95">
            <v>12370</v>
          </cell>
          <cell r="AF95">
            <v>169690</v>
          </cell>
          <cell r="AH95">
            <v>3741.1699999999978</v>
          </cell>
        </row>
        <row r="96">
          <cell r="B96" t="str">
            <v xml:space="preserve">    - Vector control</v>
          </cell>
          <cell r="C96" t="str">
            <v>Shelter</v>
          </cell>
          <cell r="D96">
            <v>8500</v>
          </cell>
          <cell r="E96">
            <v>11.615781970649891</v>
          </cell>
          <cell r="F96">
            <v>98734.146750524073</v>
          </cell>
          <cell r="H96">
            <v>0</v>
          </cell>
          <cell r="I96">
            <v>135275</v>
          </cell>
          <cell r="J96">
            <v>279345</v>
          </cell>
          <cell r="K96">
            <v>55428</v>
          </cell>
          <cell r="L96">
            <v>26228</v>
          </cell>
          <cell r="M96">
            <v>126410</v>
          </cell>
          <cell r="N96">
            <v>3100</v>
          </cell>
          <cell r="O96">
            <v>196090</v>
          </cell>
          <cell r="P96">
            <v>1145</v>
          </cell>
          <cell r="AF96">
            <v>823021</v>
          </cell>
          <cell r="AH96">
            <v>18768.840000000026</v>
          </cell>
        </row>
        <row r="97">
          <cell r="B97" t="str">
            <v xml:space="preserve">    - Hygiene</v>
          </cell>
          <cell r="C97" t="str">
            <v>beneficiary</v>
          </cell>
          <cell r="D97">
            <v>50000</v>
          </cell>
          <cell r="E97">
            <v>0.49340000000000001</v>
          </cell>
          <cell r="F97">
            <v>24670</v>
          </cell>
          <cell r="H97">
            <v>0</v>
          </cell>
          <cell r="I97">
            <v>0</v>
          </cell>
          <cell r="J97">
            <v>4312.8500000000004</v>
          </cell>
          <cell r="K97">
            <v>1314</v>
          </cell>
          <cell r="L97">
            <v>1329</v>
          </cell>
          <cell r="M97">
            <v>47342</v>
          </cell>
          <cell r="N97">
            <v>6920</v>
          </cell>
          <cell r="O97">
            <v>4480</v>
          </cell>
          <cell r="P97">
            <v>71853</v>
          </cell>
          <cell r="AF97">
            <v>137550.85</v>
          </cell>
          <cell r="AH97">
            <v>3099.0500000000047</v>
          </cell>
        </row>
        <row r="98">
          <cell r="B98" t="str">
            <v xml:space="preserve">    - Contingency plan</v>
          </cell>
          <cell r="C98" t="str">
            <v>beneficiary</v>
          </cell>
          <cell r="D98">
            <v>50000</v>
          </cell>
          <cell r="E98">
            <v>0.12</v>
          </cell>
          <cell r="F98">
            <v>6000</v>
          </cell>
          <cell r="AF98">
            <v>0</v>
          </cell>
          <cell r="AH98">
            <v>0</v>
          </cell>
        </row>
        <row r="99">
          <cell r="B99" t="str">
            <v xml:space="preserve">    - Disposal site</v>
          </cell>
          <cell r="C99" t="str">
            <v>Family</v>
          </cell>
          <cell r="D99">
            <v>2000</v>
          </cell>
          <cell r="E99">
            <v>20</v>
          </cell>
          <cell r="F99">
            <v>40000</v>
          </cell>
          <cell r="AF99">
            <v>0</v>
          </cell>
          <cell r="AH99">
            <v>0</v>
          </cell>
        </row>
        <row r="102">
          <cell r="B102" t="str">
            <v>Subtotal Equipment and supplies</v>
          </cell>
          <cell r="F102">
            <v>386670.22641509428</v>
          </cell>
          <cell r="G102">
            <v>0</v>
          </cell>
          <cell r="H102">
            <v>64331</v>
          </cell>
          <cell r="I102">
            <v>1489087</v>
          </cell>
          <cell r="J102">
            <v>462347.08329999994</v>
          </cell>
          <cell r="K102">
            <v>123765</v>
          </cell>
          <cell r="L102">
            <v>85677</v>
          </cell>
          <cell r="M102">
            <v>321823</v>
          </cell>
          <cell r="N102">
            <v>103840</v>
          </cell>
          <cell r="O102">
            <v>393109</v>
          </cell>
          <cell r="P102">
            <v>688507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3732486.0833000001</v>
          </cell>
          <cell r="AH102">
            <v>84763.760000000024</v>
          </cell>
        </row>
        <row r="105">
          <cell r="B105" t="str">
            <v>4. Local office</v>
          </cell>
        </row>
        <row r="106">
          <cell r="B106" t="str">
            <v>4.1 Vehicle costs</v>
          </cell>
        </row>
        <row r="108">
          <cell r="B108" t="str">
            <v xml:space="preserve">    - Running costs vehicles - 3 vehicles &amp; 1 truck</v>
          </cell>
          <cell r="C108" t="str">
            <v>Month</v>
          </cell>
          <cell r="D108">
            <v>24</v>
          </cell>
          <cell r="E108">
            <v>1252.4166666666667</v>
          </cell>
          <cell r="F108">
            <v>30058</v>
          </cell>
          <cell r="H108">
            <v>1580</v>
          </cell>
          <cell r="I108">
            <v>67369</v>
          </cell>
          <cell r="J108">
            <v>14144</v>
          </cell>
          <cell r="K108">
            <v>11858.25</v>
          </cell>
          <cell r="L108">
            <v>20410</v>
          </cell>
          <cell r="M108">
            <v>22120</v>
          </cell>
          <cell r="N108">
            <v>20559.5</v>
          </cell>
          <cell r="O108">
            <v>17886.3</v>
          </cell>
          <cell r="P108">
            <v>14808.5</v>
          </cell>
          <cell r="AF108">
            <v>190735.55</v>
          </cell>
          <cell r="AH108">
            <v>4321.1499999999996</v>
          </cell>
        </row>
        <row r="109">
          <cell r="B109" t="str">
            <v xml:space="preserve">    - maintenance bicycles - 6 bicycles</v>
          </cell>
          <cell r="C109" t="str">
            <v>Month</v>
          </cell>
          <cell r="D109">
            <v>24</v>
          </cell>
          <cell r="E109">
            <v>10</v>
          </cell>
          <cell r="F109">
            <v>240</v>
          </cell>
          <cell r="AF109">
            <v>0</v>
          </cell>
          <cell r="AH109">
            <v>0</v>
          </cell>
        </row>
        <row r="112">
          <cell r="B112" t="str">
            <v>4.2 Office rent</v>
          </cell>
        </row>
        <row r="114">
          <cell r="B114" t="str">
            <v xml:space="preserve">    - Office &amp; storage rent </v>
          </cell>
          <cell r="C114" t="str">
            <v>Month</v>
          </cell>
          <cell r="D114">
            <v>24</v>
          </cell>
          <cell r="E114">
            <v>487.5</v>
          </cell>
          <cell r="F114">
            <v>11700</v>
          </cell>
          <cell r="G114">
            <v>0</v>
          </cell>
          <cell r="H114">
            <v>5500</v>
          </cell>
          <cell r="I114">
            <v>11449.82</v>
          </cell>
          <cell r="J114">
            <v>16253.24</v>
          </cell>
          <cell r="K114">
            <v>12613.75</v>
          </cell>
          <cell r="L114">
            <v>13351.5</v>
          </cell>
          <cell r="M114">
            <v>24342.5</v>
          </cell>
          <cell r="N114">
            <v>13416.25</v>
          </cell>
          <cell r="O114">
            <v>12090</v>
          </cell>
          <cell r="P114">
            <v>14125.25</v>
          </cell>
          <cell r="AF114">
            <v>123142.31</v>
          </cell>
          <cell r="AH114">
            <v>2796.79</v>
          </cell>
        </row>
        <row r="115">
          <cell r="B115" t="str">
            <v>Office rent</v>
          </cell>
          <cell r="F115">
            <v>8400</v>
          </cell>
          <cell r="H115">
            <v>5500</v>
          </cell>
          <cell r="I115">
            <v>11449.82</v>
          </cell>
          <cell r="J115">
            <v>16253.24</v>
          </cell>
          <cell r="K115">
            <v>12613.75</v>
          </cell>
          <cell r="L115">
            <v>13351.5</v>
          </cell>
          <cell r="M115">
            <v>24342.5</v>
          </cell>
          <cell r="N115">
            <v>13416.25</v>
          </cell>
          <cell r="O115">
            <v>12090</v>
          </cell>
          <cell r="P115">
            <v>14125.25</v>
          </cell>
          <cell r="AH115">
            <v>2796.79</v>
          </cell>
        </row>
        <row r="116">
          <cell r="B116" t="str">
            <v>Storage rent</v>
          </cell>
          <cell r="F116">
            <v>3300</v>
          </cell>
          <cell r="AH116">
            <v>0</v>
          </cell>
        </row>
        <row r="117">
          <cell r="B117" t="str">
            <v xml:space="preserve">    - Office and storage rehabilitation</v>
          </cell>
          <cell r="C117" t="str">
            <v>Month</v>
          </cell>
          <cell r="D117">
            <v>24</v>
          </cell>
          <cell r="E117">
            <v>152.5</v>
          </cell>
          <cell r="F117">
            <v>3660</v>
          </cell>
          <cell r="G117">
            <v>0</v>
          </cell>
          <cell r="H117">
            <v>981</v>
          </cell>
          <cell r="I117">
            <v>8756</v>
          </cell>
          <cell r="J117">
            <v>8418</v>
          </cell>
          <cell r="K117">
            <v>8028</v>
          </cell>
          <cell r="L117">
            <v>38805</v>
          </cell>
          <cell r="M117">
            <v>24488</v>
          </cell>
          <cell r="N117">
            <v>3250</v>
          </cell>
          <cell r="O117">
            <v>27795</v>
          </cell>
          <cell r="P117">
            <v>75</v>
          </cell>
          <cell r="AF117">
            <v>120596</v>
          </cell>
          <cell r="AH117">
            <v>2719.64</v>
          </cell>
        </row>
        <row r="118">
          <cell r="B118" t="str">
            <v>Office rehabilitation</v>
          </cell>
          <cell r="F118">
            <v>960</v>
          </cell>
          <cell r="H118">
            <v>981</v>
          </cell>
          <cell r="I118">
            <v>7041</v>
          </cell>
          <cell r="J118">
            <v>8418</v>
          </cell>
          <cell r="K118">
            <v>8028</v>
          </cell>
          <cell r="L118">
            <v>38805</v>
          </cell>
          <cell r="M118">
            <v>24488</v>
          </cell>
          <cell r="N118">
            <v>3250</v>
          </cell>
          <cell r="O118">
            <v>0</v>
          </cell>
          <cell r="P118">
            <v>75</v>
          </cell>
          <cell r="AH118">
            <v>2068.85</v>
          </cell>
        </row>
        <row r="119">
          <cell r="B119" t="str">
            <v>Storage rehabilitation</v>
          </cell>
          <cell r="F119">
            <v>2700</v>
          </cell>
          <cell r="H119">
            <v>0</v>
          </cell>
          <cell r="I119">
            <v>1715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27795</v>
          </cell>
          <cell r="P119">
            <v>0</v>
          </cell>
          <cell r="AH119">
            <v>650.79</v>
          </cell>
        </row>
        <row r="120">
          <cell r="B120">
            <v>0</v>
          </cell>
        </row>
        <row r="121">
          <cell r="B121" t="str">
            <v>4.3 Consumables - office supplies</v>
          </cell>
        </row>
        <row r="123">
          <cell r="B123" t="str">
            <v>4.4 Other services (tel/fax, electricity/heating, maintenance)</v>
          </cell>
        </row>
        <row r="125">
          <cell r="B125" t="str">
            <v xml:space="preserve">    - communication costs</v>
          </cell>
          <cell r="C125" t="str">
            <v>Month</v>
          </cell>
          <cell r="D125">
            <v>24</v>
          </cell>
          <cell r="E125">
            <v>595</v>
          </cell>
          <cell r="F125">
            <v>14280</v>
          </cell>
          <cell r="G125">
            <v>0</v>
          </cell>
          <cell r="H125">
            <v>6858</v>
          </cell>
          <cell r="I125">
            <v>1800</v>
          </cell>
          <cell r="J125">
            <v>15327.54</v>
          </cell>
          <cell r="K125">
            <v>10293</v>
          </cell>
          <cell r="L125">
            <v>7274.25</v>
          </cell>
          <cell r="M125">
            <v>35922.75</v>
          </cell>
          <cell r="N125">
            <v>7517.25</v>
          </cell>
          <cell r="O125">
            <v>0</v>
          </cell>
          <cell r="P125">
            <v>16954.25</v>
          </cell>
          <cell r="AF125">
            <v>101947.04000000001</v>
          </cell>
          <cell r="AH125">
            <v>2318.7900000000004</v>
          </cell>
        </row>
        <row r="126">
          <cell r="B126" t="str">
            <v>Cellular &amp; fix phone communication cost</v>
          </cell>
          <cell r="F126">
            <v>6720</v>
          </cell>
          <cell r="H126">
            <v>6480</v>
          </cell>
          <cell r="I126">
            <v>1800</v>
          </cell>
          <cell r="J126">
            <v>13116.04</v>
          </cell>
          <cell r="K126">
            <v>9223</v>
          </cell>
          <cell r="L126">
            <v>5135.25</v>
          </cell>
          <cell r="M126">
            <v>1988.75</v>
          </cell>
          <cell r="N126">
            <v>5258.25</v>
          </cell>
          <cell r="O126">
            <v>0</v>
          </cell>
          <cell r="P126">
            <v>12676.25</v>
          </cell>
          <cell r="Q126" t="e">
            <v>#REF!</v>
          </cell>
          <cell r="R126" t="e">
            <v>#REF!</v>
          </cell>
          <cell r="S126" t="e">
            <v>#REF!</v>
          </cell>
          <cell r="T126" t="e">
            <v>#REF!</v>
          </cell>
          <cell r="U126" t="e">
            <v>#REF!</v>
          </cell>
          <cell r="V126" t="e">
            <v>#REF!</v>
          </cell>
          <cell r="W126" t="e">
            <v>#REF!</v>
          </cell>
          <cell r="X126" t="e">
            <v>#REF!</v>
          </cell>
          <cell r="Y126" t="e">
            <v>#REF!</v>
          </cell>
          <cell r="Z126" t="e">
            <v>#REF!</v>
          </cell>
          <cell r="AA126" t="e">
            <v>#REF!</v>
          </cell>
          <cell r="AB126" t="e">
            <v>#REF!</v>
          </cell>
          <cell r="AC126" t="e">
            <v>#REF!</v>
          </cell>
          <cell r="AD126" t="e">
            <v>#REF!</v>
          </cell>
          <cell r="AE126" t="e">
            <v>#REF!</v>
          </cell>
          <cell r="AH126">
            <v>1282.0600000000006</v>
          </cell>
        </row>
        <row r="127">
          <cell r="B127" t="str">
            <v>Satellite communication cost</v>
          </cell>
          <cell r="F127">
            <v>720</v>
          </cell>
          <cell r="Q127" t="e">
            <v>#REF!</v>
          </cell>
          <cell r="R127" t="e">
            <v>#REF!</v>
          </cell>
          <cell r="S127" t="e">
            <v>#REF!</v>
          </cell>
          <cell r="T127" t="e">
            <v>#REF!</v>
          </cell>
          <cell r="U127" t="e">
            <v>#REF!</v>
          </cell>
          <cell r="V127" t="e">
            <v>#REF!</v>
          </cell>
          <cell r="W127" t="e">
            <v>#REF!</v>
          </cell>
          <cell r="X127" t="e">
            <v>#REF!</v>
          </cell>
          <cell r="Y127" t="e">
            <v>#REF!</v>
          </cell>
          <cell r="Z127" t="e">
            <v>#REF!</v>
          </cell>
          <cell r="AA127" t="e">
            <v>#REF!</v>
          </cell>
          <cell r="AB127" t="e">
            <v>#REF!</v>
          </cell>
          <cell r="AC127" t="e">
            <v>#REF!</v>
          </cell>
          <cell r="AD127" t="e">
            <v>#REF!</v>
          </cell>
          <cell r="AE127" t="e">
            <v>#REF!</v>
          </cell>
          <cell r="AH127">
            <v>0</v>
          </cell>
        </row>
        <row r="128">
          <cell r="B128" t="str">
            <v>Internet communication cost</v>
          </cell>
          <cell r="F128">
            <v>840</v>
          </cell>
          <cell r="H128">
            <v>378</v>
          </cell>
          <cell r="I128">
            <v>0</v>
          </cell>
          <cell r="J128">
            <v>2211.5</v>
          </cell>
          <cell r="K128">
            <v>1070</v>
          </cell>
          <cell r="L128">
            <v>2139</v>
          </cell>
          <cell r="M128">
            <v>30724</v>
          </cell>
          <cell r="N128">
            <v>2259</v>
          </cell>
          <cell r="O128">
            <v>0</v>
          </cell>
          <cell r="P128">
            <v>4278</v>
          </cell>
          <cell r="Q128" t="e">
            <v>#REF!</v>
          </cell>
          <cell r="R128" t="e">
            <v>#REF!</v>
          </cell>
          <cell r="S128" t="e">
            <v>#REF!</v>
          </cell>
          <cell r="T128" t="e">
            <v>#REF!</v>
          </cell>
          <cell r="U128" t="e">
            <v>#REF!</v>
          </cell>
          <cell r="V128" t="e">
            <v>#REF!</v>
          </cell>
          <cell r="W128" t="e">
            <v>#REF!</v>
          </cell>
          <cell r="X128" t="e">
            <v>#REF!</v>
          </cell>
          <cell r="Y128" t="e">
            <v>#REF!</v>
          </cell>
          <cell r="Z128" t="e">
            <v>#REF!</v>
          </cell>
          <cell r="AA128" t="e">
            <v>#REF!</v>
          </cell>
          <cell r="AB128" t="e">
            <v>#REF!</v>
          </cell>
          <cell r="AC128" t="e">
            <v>#REF!</v>
          </cell>
          <cell r="AD128" t="e">
            <v>#REF!</v>
          </cell>
          <cell r="AE128" t="e">
            <v>#REF!</v>
          </cell>
          <cell r="AH128">
            <v>965.26999999999964</v>
          </cell>
        </row>
        <row r="129">
          <cell r="B129" t="str">
            <v>Radio communication cost</v>
          </cell>
          <cell r="F129">
            <v>6000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3210</v>
          </cell>
          <cell r="N129">
            <v>0</v>
          </cell>
          <cell r="O129">
            <v>0</v>
          </cell>
          <cell r="P129">
            <v>0</v>
          </cell>
          <cell r="AH129">
            <v>71.459999999999994</v>
          </cell>
        </row>
        <row r="130">
          <cell r="B130" t="str">
            <v xml:space="preserve">    - Computer maintenance</v>
          </cell>
          <cell r="C130" t="str">
            <v>Month</v>
          </cell>
          <cell r="D130">
            <v>24</v>
          </cell>
          <cell r="E130">
            <v>50</v>
          </cell>
          <cell r="F130">
            <v>1200</v>
          </cell>
          <cell r="AF130">
            <v>0</v>
          </cell>
          <cell r="AH130">
            <v>0</v>
          </cell>
        </row>
        <row r="131">
          <cell r="B131" t="str">
            <v xml:space="preserve">    - Running costs generator </v>
          </cell>
          <cell r="C131" t="str">
            <v>Month</v>
          </cell>
          <cell r="D131">
            <v>24</v>
          </cell>
          <cell r="E131">
            <v>19.083333333333332</v>
          </cell>
          <cell r="F131">
            <v>458</v>
          </cell>
          <cell r="AF131">
            <v>0</v>
          </cell>
          <cell r="AH131">
            <v>0</v>
          </cell>
        </row>
        <row r="133">
          <cell r="B133" t="str">
            <v>Subtotal Local office</v>
          </cell>
          <cell r="F133">
            <v>61596</v>
          </cell>
          <cell r="G133">
            <v>0</v>
          </cell>
          <cell r="H133">
            <v>14919</v>
          </cell>
          <cell r="I133">
            <v>89374.82</v>
          </cell>
          <cell r="J133">
            <v>54142.78</v>
          </cell>
          <cell r="K133">
            <v>42793</v>
          </cell>
          <cell r="L133">
            <v>79840.75</v>
          </cell>
          <cell r="M133">
            <v>106873.25</v>
          </cell>
          <cell r="N133">
            <v>44743</v>
          </cell>
          <cell r="O133">
            <v>57771.3</v>
          </cell>
          <cell r="P133">
            <v>45963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536420.9</v>
          </cell>
          <cell r="AH133">
            <v>12156.37</v>
          </cell>
        </row>
        <row r="135">
          <cell r="B135" t="str">
            <v>5. Other costs, services8</v>
          </cell>
        </row>
        <row r="136">
          <cell r="B136" t="str">
            <v>5.1 Publications9</v>
          </cell>
        </row>
        <row r="138">
          <cell r="B138" t="str">
            <v>5.2 Studies, research9</v>
          </cell>
        </row>
        <row r="140">
          <cell r="B140" t="str">
            <v>5.3 Auditing costs</v>
          </cell>
        </row>
        <row r="142">
          <cell r="B142" t="str">
            <v xml:space="preserve">    - external audit</v>
          </cell>
          <cell r="C142" t="str">
            <v>Unit</v>
          </cell>
          <cell r="D142">
            <v>3</v>
          </cell>
          <cell r="E142">
            <v>5000</v>
          </cell>
          <cell r="F142">
            <v>15000</v>
          </cell>
          <cell r="AF142">
            <v>0</v>
          </cell>
          <cell r="AH142">
            <v>0</v>
          </cell>
        </row>
        <row r="144">
          <cell r="B144" t="str">
            <v>5.4 Evaluation costs</v>
          </cell>
        </row>
        <row r="146">
          <cell r="B146" t="str">
            <v xml:space="preserve">    - Assessment realized for the proposition</v>
          </cell>
          <cell r="C146" t="str">
            <v>Unit</v>
          </cell>
          <cell r="D146">
            <v>1</v>
          </cell>
          <cell r="E146">
            <v>3000</v>
          </cell>
          <cell r="F146">
            <v>3000</v>
          </cell>
          <cell r="AF146">
            <v>0</v>
          </cell>
          <cell r="AH146">
            <v>0</v>
          </cell>
        </row>
        <row r="148">
          <cell r="B148" t="str">
            <v>5.5 Translation, interpreters</v>
          </cell>
        </row>
        <row r="149">
          <cell r="B149" t="str">
            <v>5.6 Financial services (bank guarantee costs etc.)</v>
          </cell>
        </row>
        <row r="151">
          <cell r="B151" t="str">
            <v xml:space="preserve">    - Bank fees</v>
          </cell>
          <cell r="C151" t="str">
            <v>Month</v>
          </cell>
          <cell r="D151">
            <v>24</v>
          </cell>
          <cell r="E151">
            <v>255</v>
          </cell>
          <cell r="F151">
            <v>6120</v>
          </cell>
          <cell r="H151">
            <v>354</v>
          </cell>
          <cell r="I151">
            <v>57</v>
          </cell>
          <cell r="J151">
            <v>1180</v>
          </cell>
          <cell r="K151">
            <v>1730</v>
          </cell>
          <cell r="L151">
            <v>300</v>
          </cell>
          <cell r="M151">
            <v>1064</v>
          </cell>
          <cell r="N151">
            <v>1298</v>
          </cell>
          <cell r="O151">
            <v>516</v>
          </cell>
          <cell r="P151">
            <v>1610</v>
          </cell>
          <cell r="AF151">
            <v>8109</v>
          </cell>
          <cell r="AH151">
            <v>186.10000000000002</v>
          </cell>
        </row>
        <row r="153">
          <cell r="B153" t="str">
            <v>5.7 Costs of conferences/seminars9</v>
          </cell>
        </row>
        <row r="154">
          <cell r="B154" t="str">
            <v>5.8  Visibility actions</v>
          </cell>
        </row>
        <row r="155">
          <cell r="B155" t="str">
            <v xml:space="preserve">    - Brochures</v>
          </cell>
          <cell r="C155" t="str">
            <v>Unit</v>
          </cell>
          <cell r="D155">
            <v>200</v>
          </cell>
          <cell r="E155">
            <v>3.51</v>
          </cell>
          <cell r="F155">
            <v>702</v>
          </cell>
          <cell r="AF155">
            <v>0</v>
          </cell>
          <cell r="AH155">
            <v>0</v>
          </cell>
        </row>
        <row r="156">
          <cell r="B156" t="str">
            <v xml:space="preserve">    - Stickers (with EU logo)</v>
          </cell>
          <cell r="C156" t="str">
            <v>Unit</v>
          </cell>
          <cell r="D156">
            <v>25</v>
          </cell>
          <cell r="E156">
            <v>8</v>
          </cell>
          <cell r="F156">
            <v>200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1150</v>
          </cell>
          <cell r="N156">
            <v>0</v>
          </cell>
          <cell r="O156">
            <v>0</v>
          </cell>
          <cell r="P156">
            <v>0</v>
          </cell>
          <cell r="AF156">
            <v>1150</v>
          </cell>
          <cell r="AH156">
            <v>25.6</v>
          </cell>
        </row>
        <row r="157">
          <cell r="B157" t="str">
            <v xml:space="preserve">    - T-shirts (with EU logo)</v>
          </cell>
          <cell r="C157" t="str">
            <v>Unit</v>
          </cell>
          <cell r="D157">
            <v>100</v>
          </cell>
          <cell r="E157">
            <v>6</v>
          </cell>
          <cell r="F157">
            <v>600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9000</v>
          </cell>
          <cell r="N157">
            <v>0</v>
          </cell>
          <cell r="O157">
            <v>0</v>
          </cell>
          <cell r="P157">
            <v>0</v>
          </cell>
          <cell r="AF157">
            <v>9000</v>
          </cell>
          <cell r="AH157">
            <v>200.36</v>
          </cell>
        </row>
        <row r="159">
          <cell r="B159" t="str">
            <v>Subtotal Other costs, services</v>
          </cell>
          <cell r="F159">
            <v>25622</v>
          </cell>
          <cell r="G159">
            <v>0</v>
          </cell>
          <cell r="H159">
            <v>354</v>
          </cell>
          <cell r="I159">
            <v>57</v>
          </cell>
          <cell r="J159">
            <v>1180</v>
          </cell>
          <cell r="K159">
            <v>1730</v>
          </cell>
          <cell r="L159">
            <v>300</v>
          </cell>
          <cell r="M159">
            <v>11214</v>
          </cell>
          <cell r="N159">
            <v>1298</v>
          </cell>
          <cell r="O159">
            <v>516</v>
          </cell>
          <cell r="P159">
            <v>1610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18259</v>
          </cell>
          <cell r="AH159">
            <v>412.06000000000006</v>
          </cell>
        </row>
        <row r="160">
          <cell r="C160" t="str">
            <v>All Years</v>
          </cell>
        </row>
        <row r="161">
          <cell r="B161" t="str">
            <v>Expenses</v>
          </cell>
          <cell r="C161" t="str">
            <v>Unit</v>
          </cell>
          <cell r="D161" t="str">
            <v># of units</v>
          </cell>
          <cell r="E161" t="str">
            <v>Unit rate (in EUR)</v>
          </cell>
          <cell r="F161" t="str">
            <v>Costs (in EUR)</v>
          </cell>
        </row>
        <row r="163">
          <cell r="B163" t="str">
            <v>6. Other</v>
          </cell>
        </row>
        <row r="164">
          <cell r="B164" t="str">
            <v xml:space="preserve">    - Legal and administrative charges</v>
          </cell>
          <cell r="C164" t="str">
            <v>Month</v>
          </cell>
          <cell r="D164">
            <v>24</v>
          </cell>
          <cell r="E164">
            <v>308.33333333333331</v>
          </cell>
          <cell r="F164">
            <v>7400</v>
          </cell>
          <cell r="H164">
            <v>240</v>
          </cell>
          <cell r="I164">
            <v>0</v>
          </cell>
          <cell r="J164">
            <v>455</v>
          </cell>
          <cell r="K164">
            <v>1162</v>
          </cell>
          <cell r="L164">
            <v>100</v>
          </cell>
          <cell r="M164">
            <v>150</v>
          </cell>
          <cell r="N164">
            <v>37550</v>
          </cell>
          <cell r="O164">
            <v>290</v>
          </cell>
          <cell r="P164">
            <v>65750</v>
          </cell>
          <cell r="AF164">
            <v>105697</v>
          </cell>
          <cell r="AH164">
            <v>2373.4300000000017</v>
          </cell>
        </row>
        <row r="166">
          <cell r="B166" t="str">
            <v>Subtotal Other</v>
          </cell>
          <cell r="F166">
            <v>7400</v>
          </cell>
          <cell r="G166">
            <v>0</v>
          </cell>
          <cell r="H166">
            <v>240</v>
          </cell>
          <cell r="I166">
            <v>0</v>
          </cell>
          <cell r="J166">
            <v>455</v>
          </cell>
          <cell r="K166">
            <v>1162</v>
          </cell>
          <cell r="L166">
            <v>100</v>
          </cell>
          <cell r="M166">
            <v>150</v>
          </cell>
          <cell r="N166">
            <v>37550</v>
          </cell>
          <cell r="O166">
            <v>290</v>
          </cell>
          <cell r="P166">
            <v>65750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105697</v>
          </cell>
          <cell r="AH166">
            <v>2373.4300000000017</v>
          </cell>
        </row>
        <row r="168">
          <cell r="B168" t="str">
            <v>7.  Subtotal direct eligible costs of the Action (1-6)</v>
          </cell>
          <cell r="F168">
            <v>926579.31244455057</v>
          </cell>
          <cell r="G168">
            <v>0</v>
          </cell>
          <cell r="H168">
            <v>202964.1997</v>
          </cell>
          <cell r="I168">
            <v>1713960.8199</v>
          </cell>
          <cell r="J168">
            <v>842221.33</v>
          </cell>
          <cell r="K168">
            <v>465588.25</v>
          </cell>
          <cell r="L168">
            <v>671755.75</v>
          </cell>
          <cell r="M168">
            <v>882827.25</v>
          </cell>
          <cell r="N168">
            <v>627776.25029999996</v>
          </cell>
          <cell r="O168">
            <v>861958.29949999996</v>
          </cell>
          <cell r="P168">
            <v>1157602.9998999999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7426655.1493000006</v>
          </cell>
          <cell r="AH168">
            <v>168415.52000000002</v>
          </cell>
        </row>
        <row r="169">
          <cell r="B169" t="str">
            <v xml:space="preserve">8. Provision for contingency reserve (maximum 5% of 7, subtotal of direct eligible costs of the Action) </v>
          </cell>
        </row>
        <row r="170">
          <cell r="B170" t="str">
            <v>9. Total direct eligible costs of the Action (7+ 8)</v>
          </cell>
          <cell r="F170">
            <v>926579.31244455057</v>
          </cell>
          <cell r="G170">
            <v>0</v>
          </cell>
          <cell r="H170">
            <v>202964.1997</v>
          </cell>
          <cell r="I170">
            <v>1713960.8199</v>
          </cell>
          <cell r="J170">
            <v>842221.33</v>
          </cell>
          <cell r="K170">
            <v>465588.25</v>
          </cell>
          <cell r="L170">
            <v>671755.75</v>
          </cell>
          <cell r="M170">
            <v>882827.25</v>
          </cell>
          <cell r="N170">
            <v>627776.25029999996</v>
          </cell>
          <cell r="O170">
            <v>861958.29949999996</v>
          </cell>
          <cell r="P170">
            <v>1157602.9998999999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7426655.1493000006</v>
          </cell>
          <cell r="AH170">
            <v>168415.52000000002</v>
          </cell>
        </row>
        <row r="171">
          <cell r="B171" t="str">
            <v>10.  Administrative costs (maximum 7% of 9, total direct eligible costs of the Action)</v>
          </cell>
          <cell r="F171">
            <v>64860.551871118543</v>
          </cell>
          <cell r="G171">
            <v>0</v>
          </cell>
          <cell r="H171">
            <v>14207.493979000001</v>
          </cell>
          <cell r="I171">
            <v>119977.25739300001</v>
          </cell>
          <cell r="J171">
            <v>58955.4931</v>
          </cell>
          <cell r="K171">
            <v>32591.177500000002</v>
          </cell>
          <cell r="L171">
            <v>47022.902500000004</v>
          </cell>
          <cell r="M171">
            <v>61797.907500000008</v>
          </cell>
          <cell r="N171">
            <v>43944.337521000001</v>
          </cell>
          <cell r="O171">
            <v>60337.080965000001</v>
          </cell>
          <cell r="P171">
            <v>81032.209992999997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519865.8604510001</v>
          </cell>
          <cell r="AH171">
            <v>11789.086400000002</v>
          </cell>
        </row>
        <row r="172">
          <cell r="B172" t="str">
            <v>11. Total eligible costs (9+10)</v>
          </cell>
          <cell r="F172">
            <v>991439.86431566905</v>
          </cell>
          <cell r="G172">
            <v>0</v>
          </cell>
          <cell r="H172">
            <v>217171.69367899999</v>
          </cell>
          <cell r="I172">
            <v>1833938.077293</v>
          </cell>
          <cell r="J172">
            <v>901176.82309999992</v>
          </cell>
          <cell r="K172">
            <v>498179.42749999999</v>
          </cell>
          <cell r="L172">
            <v>718778.65249999997</v>
          </cell>
          <cell r="M172">
            <v>944625.15749999997</v>
          </cell>
          <cell r="N172">
            <v>671720.58782099991</v>
          </cell>
          <cell r="O172">
            <v>922295.38046499994</v>
          </cell>
          <cell r="P172">
            <v>1238635.2098929998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7946521.0097510004</v>
          </cell>
          <cell r="AH172">
            <v>180204.60640000002</v>
          </cell>
        </row>
        <row r="174">
          <cell r="F174" t="str">
            <v>SAGA</v>
          </cell>
          <cell r="H174">
            <v>202964.19970000006</v>
          </cell>
          <cell r="I174">
            <v>1713960.8199000002</v>
          </cell>
          <cell r="J174">
            <v>842221.33</v>
          </cell>
          <cell r="K174">
            <v>465588.25</v>
          </cell>
          <cell r="L174">
            <v>671755.75</v>
          </cell>
          <cell r="M174">
            <v>882827.25</v>
          </cell>
          <cell r="N174">
            <v>627776.25029999996</v>
          </cell>
          <cell r="O174">
            <v>861958.29949999996</v>
          </cell>
          <cell r="P174">
            <v>1157602.9998999999</v>
          </cell>
          <cell r="Q174">
            <v>7426655.1492999988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7426655.1492999988</v>
          </cell>
        </row>
        <row r="175">
          <cell r="F175" t="str">
            <v>Contrôle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-7426655.1492999988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4">
          <cell r="B4" t="str">
            <v>Annex III. Budget for the Action1</v>
          </cell>
        </row>
      </sheetData>
      <sheetData sheetId="23"/>
      <sheetData sheetId="24">
        <row r="1">
          <cell r="B1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>
        <row r="4">
          <cell r="B4" t="str">
            <v>Annex III. Budget for the Action1</v>
          </cell>
        </row>
      </sheetData>
      <sheetData sheetId="61"/>
      <sheetData sheetId="62">
        <row r="1">
          <cell r="B1">
            <v>1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4">
          <cell r="B4" t="str">
            <v>Annex III. Budget for the Action1</v>
          </cell>
        </row>
      </sheetData>
      <sheetData sheetId="79"/>
      <sheetData sheetId="80">
        <row r="1">
          <cell r="B1">
            <v>1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4">
          <cell r="B4" t="str">
            <v>Annex III. Budget for the Action1</v>
          </cell>
        </row>
      </sheetData>
      <sheetData sheetId="97"/>
      <sheetData sheetId="98">
        <row r="1">
          <cell r="B1">
            <v>1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4">
          <cell r="B4" t="str">
            <v>Annex III. Budget for the Action1</v>
          </cell>
        </row>
      </sheetData>
      <sheetData sheetId="115"/>
      <sheetData sheetId="116">
        <row r="1">
          <cell r="B1">
            <v>1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>
        <row r="1">
          <cell r="B1">
            <v>0</v>
          </cell>
        </row>
      </sheetData>
      <sheetData sheetId="132">
        <row r="1">
          <cell r="B1">
            <v>0</v>
          </cell>
        </row>
      </sheetData>
      <sheetData sheetId="133"/>
      <sheetData sheetId="134"/>
      <sheetData sheetId="135"/>
      <sheetData sheetId="136">
        <row r="1">
          <cell r="B1" t="str">
            <v>BK</v>
          </cell>
        </row>
      </sheetData>
      <sheetData sheetId="137" refreshError="1"/>
      <sheetData sheetId="138">
        <row r="1">
          <cell r="B1">
            <v>0</v>
          </cell>
        </row>
      </sheetData>
      <sheetData sheetId="139"/>
      <sheetData sheetId="140"/>
      <sheetData sheetId="141"/>
      <sheetData sheetId="142"/>
      <sheetData sheetId="143">
        <row r="1">
          <cell r="B1">
            <v>0</v>
          </cell>
        </row>
      </sheetData>
      <sheetData sheetId="144"/>
      <sheetData sheetId="145"/>
      <sheetData sheetId="146"/>
      <sheetData sheetId="147"/>
      <sheetData sheetId="148">
        <row r="1">
          <cell r="B1">
            <v>0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>
        <row r="1">
          <cell r="B1">
            <v>1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>
            <v>0</v>
          </cell>
        </row>
      </sheetData>
      <sheetData sheetId="172"/>
      <sheetData sheetId="173"/>
      <sheetData sheetId="174"/>
      <sheetData sheetId="175"/>
      <sheetData sheetId="176"/>
      <sheetData sheetId="177"/>
      <sheetData sheetId="178"/>
      <sheetData sheetId="179">
        <row r="1">
          <cell r="B1">
            <v>1</v>
          </cell>
        </row>
      </sheetData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>
        <row r="1">
          <cell r="B1">
            <v>0</v>
          </cell>
        </row>
      </sheetData>
      <sheetData sheetId="195"/>
      <sheetData sheetId="196"/>
      <sheetData sheetId="197"/>
      <sheetData sheetId="198"/>
      <sheetData sheetId="199"/>
      <sheetData sheetId="200"/>
      <sheetData sheetId="201"/>
      <sheetData sheetId="202">
        <row r="1">
          <cell r="B1">
            <v>1</v>
          </cell>
        </row>
      </sheetData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>
        <row r="1">
          <cell r="B1">
            <v>0</v>
          </cell>
        </row>
      </sheetData>
      <sheetData sheetId="218"/>
      <sheetData sheetId="219"/>
      <sheetData sheetId="220"/>
      <sheetData sheetId="221"/>
      <sheetData sheetId="222"/>
      <sheetData sheetId="223"/>
      <sheetData sheetId="224"/>
      <sheetData sheetId="225">
        <row r="1">
          <cell r="B1">
            <v>1</v>
          </cell>
        </row>
      </sheetData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>
        <row r="1">
          <cell r="B1">
            <v>0</v>
          </cell>
        </row>
      </sheetData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>
        <row r="1">
          <cell r="B1">
            <v>1</v>
          </cell>
        </row>
      </sheetData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>
        <row r="1">
          <cell r="B1">
            <v>0</v>
          </cell>
        </row>
      </sheetData>
      <sheetData sheetId="265">
        <row r="1">
          <cell r="B1">
            <v>0</v>
          </cell>
        </row>
      </sheetData>
      <sheetData sheetId="266"/>
      <sheetData sheetId="267"/>
      <sheetData sheetId="268"/>
      <sheetData sheetId="26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 Budget"/>
      <sheetName val="TCD Reaf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 Budget"/>
      <sheetName val="TCD Reaf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ES"/>
      <sheetName val="HYPOTHESE"/>
      <sheetName val="COSTS COLLECTION"/>
      <sheetName val="RECAP LIGNE BUD PREVU"/>
      <sheetName val="RECAP BASE PREV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CSP1"/>
      <sheetName val="CACUSD"/>
      <sheetName val="CADKES"/>
      <sheetName val="CAFEUR"/>
      <sheetName val="BBBUSD"/>
      <sheetName val="BCBSP1"/>
      <sheetName val="BABSP1"/>
    </sheetNames>
    <sheetDataSet>
      <sheetData sheetId="0" refreshError="1"/>
      <sheetData sheetId="1">
        <row r="3">
          <cell r="A3" t="str">
            <v>DATE</v>
          </cell>
          <cell r="B3" t="str">
            <v>TIERS</v>
          </cell>
          <cell r="C3" t="str">
            <v>PIECE</v>
          </cell>
          <cell r="D3" t="str">
            <v>Ventil</v>
          </cell>
          <cell r="E3" t="str">
            <v>Période</v>
          </cell>
          <cell r="F3" t="str">
            <v>Libellé 1</v>
          </cell>
          <cell r="G3" t="str">
            <v>Libellé 2</v>
          </cell>
          <cell r="H3" t="str">
            <v>RECETTE</v>
          </cell>
          <cell r="I3" t="str">
            <v>DEPENSE</v>
          </cell>
          <cell r="J3" t="str">
            <v>SOLDE</v>
          </cell>
          <cell r="K3" t="str">
            <v>DEVISE</v>
          </cell>
          <cell r="L3" t="str">
            <v>CODE COMPT.</v>
          </cell>
          <cell r="M3" t="str">
            <v>Code Projet ( les cellules doivent être en format TEXTE)</v>
          </cell>
          <cell r="N3" t="str">
            <v>Contrat (Formule Automatique)</v>
          </cell>
          <cell r="O3" t="str">
            <v>LIGNE FINANCIERE</v>
          </cell>
        </row>
        <row r="4">
          <cell r="A4">
            <v>39539</v>
          </cell>
          <cell r="F4" t="str">
            <v>INITIAL BALANCE</v>
          </cell>
          <cell r="J4">
            <v>13683</v>
          </cell>
          <cell r="K4" t="str">
            <v>USD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BABUSD"/>
      <sheetName val="BBBKES"/>
      <sheetName val="CACUSD"/>
      <sheetName val="USD inv. final"/>
      <sheetName val="CCCKES"/>
      <sheetName val="KES inv. final"/>
      <sheetName val="S SUDAN USD"/>
      <sheetName val="S SUDAN KES"/>
      <sheetName val="USD_inv__final"/>
      <sheetName val="KES_inv__final"/>
      <sheetName val="S_SUDAN_USD"/>
      <sheetName val="S_SUDAN_KES"/>
      <sheetName val="USD_inv__final1"/>
      <sheetName val="KES_inv__final1"/>
      <sheetName val="S_SUDAN_USD1"/>
      <sheetName val="S_SUDAN_KES1"/>
      <sheetName val="Dropdown"/>
      <sheetName val="Paramètres"/>
      <sheetName val="USD_inv__final2"/>
      <sheetName val="KES_inv__final2"/>
      <sheetName val="S_SUDAN_USD2"/>
      <sheetName val="S_SUDAN_KES2"/>
      <sheetName val="USD_inv__final3"/>
      <sheetName val="KES_inv__final3"/>
      <sheetName val="S_SUDAN_USD3"/>
      <sheetName val="S_SUDAN_KES3"/>
      <sheetName val="USD_inv__final4"/>
      <sheetName val="KES_inv__final4"/>
      <sheetName val="S_SUDAN_USD4"/>
      <sheetName val="S_SUDAN_KES4"/>
      <sheetName val="Parameters"/>
      <sheetName val="budget follow up"/>
      <sheetName val="USD_inv__final5"/>
      <sheetName val="KES_inv__final5"/>
      <sheetName val="S_SUDAN_USD5"/>
      <sheetName val="S_SUDAN_KES5"/>
      <sheetName val="budget_follow_up"/>
      <sheetName val="SAGA PARAMETERS 2035 TOP UP VI "/>
      <sheetName val="ECHO2035"/>
      <sheetName val="SOL Budget Proposal"/>
      <sheetName val="Sheet1"/>
      <sheetName val="USD_inv__final8"/>
      <sheetName val="KES_inv__final8"/>
      <sheetName val="S_SUDAN_USD8"/>
      <sheetName val="S_SUDAN_KES8"/>
      <sheetName val="budget_follow_up3"/>
      <sheetName val="USD_inv__final7"/>
      <sheetName val="KES_inv__final7"/>
      <sheetName val="S_SUDAN_USD7"/>
      <sheetName val="S_SUDAN_KES7"/>
      <sheetName val="budget_follow_up2"/>
      <sheetName val="USD_inv__final6"/>
      <sheetName val="KES_inv__final6"/>
      <sheetName val="S_SUDAN_USD6"/>
      <sheetName val="S_SUDAN_KES6"/>
      <sheetName val="budget_follow_up1"/>
      <sheetName val="USD_inv__final9"/>
      <sheetName val="KES_inv__final9"/>
      <sheetName val="S_SUDAN_USD9"/>
      <sheetName val="S_SUDAN_KES9"/>
      <sheetName val="budget_follow_up4"/>
      <sheetName val="Criteria"/>
      <sheetName val="1 - paramètres"/>
      <sheetName val="ETA par PO"/>
      <sheetName val="ETA_par_PO2"/>
      <sheetName val="ETA_par_PO1"/>
      <sheetName val="ETA_par_PO"/>
      <sheetName val="ETA_par_PO3"/>
      <sheetName val="ETA_par_PO4"/>
      <sheetName val="Budget OFDA ELD"/>
      <sheetName val="USD_inv__final10"/>
      <sheetName val="KES_inv__final10"/>
      <sheetName val="S_SUDAN_USD10"/>
      <sheetName val="S_SUDAN_KES10"/>
      <sheetName val="budget_follow_up5"/>
      <sheetName val="ETA_par_PO5"/>
      <sheetName val="SAGA_PARAMETERS_2035_TOP_UP_VI_"/>
      <sheetName val="SOL_Budget_Proposal"/>
      <sheetName val="Budget_OFDA_ELD"/>
      <sheetName val="USD_inv__final11"/>
      <sheetName val="KES_inv__final11"/>
      <sheetName val="S_SUDAN_USD11"/>
      <sheetName val="S_SUDAN_KES11"/>
      <sheetName val="budget_follow_up6"/>
      <sheetName val="ETA_par_PO6"/>
      <sheetName val="SAGA_PARAMETERS_2035_TOP_UP_VI1"/>
      <sheetName val="SOL_Budget_Proposal1"/>
      <sheetName val="Budget_OFDA_ELD1"/>
      <sheetName val="TAVOLE"/>
      <sheetName val="PLANIFICATION DE LA BASE"/>
      <sheetName val="USD_inv__final12"/>
      <sheetName val="KES_inv__final12"/>
      <sheetName val="S_SUDAN_USD12"/>
      <sheetName val="S_SUDAN_KES12"/>
      <sheetName val="USD_inv__final14"/>
      <sheetName val="KES_inv__final14"/>
      <sheetName val="S_SUDAN_USD14"/>
      <sheetName val="S_SUDAN_KES14"/>
      <sheetName val="USD_inv__final13"/>
      <sheetName val="KES_inv__final13"/>
      <sheetName val="S_SUDAN_USD13"/>
      <sheetName val="S_SUDAN_KES13"/>
      <sheetName val="USD_inv__final15"/>
      <sheetName val="KES_inv__final15"/>
      <sheetName val="S_SUDAN_USD15"/>
      <sheetName val="S_SUDAN_KES15"/>
      <sheetName val="PLANIFICATION_DE_LA_BASE"/>
      <sheetName val="1_-_paramètres"/>
      <sheetName val="USD_inv__final16"/>
      <sheetName val="KES_inv__final16"/>
      <sheetName val="S_SUDAN_USD16"/>
      <sheetName val="S_SUDAN_KES16"/>
      <sheetName val="PLANIFICATION_DE_LA_BASE1"/>
      <sheetName val="1_-_paramètres1"/>
      <sheetName val="USD_inv__final17"/>
      <sheetName val="KES_inv__final17"/>
      <sheetName val="S_SUDAN_USD17"/>
      <sheetName val="S_SUDAN_KES17"/>
      <sheetName val="budget_follow_up7"/>
      <sheetName val="PLANIFICATION_DE_LA_BASE2"/>
      <sheetName val="SAGA_PARAMETERS_2035_TOP_UP_VI2"/>
      <sheetName val="SOL_Budget_Proposal2"/>
      <sheetName val="1_-_paramètres2"/>
      <sheetName val="USD_inv__final18"/>
      <sheetName val="KES_inv__final18"/>
      <sheetName val="S_SUDAN_USD18"/>
      <sheetName val="S_SUDAN_KES18"/>
      <sheetName val="budget_follow_up8"/>
      <sheetName val="PLANIFICATION_DE_LA_BASE3"/>
      <sheetName val="SAGA_PARAMETERS_2035_TOP_UP_VI3"/>
      <sheetName val="SOL_Budget_Proposal3"/>
      <sheetName val="1_-_paramètres3"/>
      <sheetName val="USD_inv__final19"/>
      <sheetName val="KES_inv__final19"/>
      <sheetName val="S_SUDAN_USD19"/>
      <sheetName val="S_SUDAN_KES19"/>
      <sheetName val="budget_follow_up9"/>
      <sheetName val="PLANIFICATION_DE_LA_BASE4"/>
      <sheetName val="SAGA_PARAMETERS_2035_TOP_UP_VI4"/>
      <sheetName val="SOL_Budget_Proposal4"/>
      <sheetName val="1_-_paramètres4"/>
      <sheetName val="USD_inv__final20"/>
      <sheetName val="KES_inv__final20"/>
      <sheetName val="S_SUDAN_USD20"/>
      <sheetName val="S_SUDAN_KES20"/>
      <sheetName val="budget_follow_up10"/>
      <sheetName val="PLANIFICATION_DE_LA_BASE5"/>
      <sheetName val="SAGA_PARAMETERS_2035_TOP_UP_VI5"/>
      <sheetName val="SOL_Budget_Proposal5"/>
      <sheetName val="1_-_paramètres5"/>
      <sheetName val="USD_inv__final21"/>
      <sheetName val="KES_inv__final21"/>
      <sheetName val="S_SUDAN_USD21"/>
      <sheetName val="S_SUDAN_KES21"/>
      <sheetName val="budget_follow_up11"/>
      <sheetName val="PLANIFICATION_DE_LA_BASE6"/>
      <sheetName val="SAGA_PARAMETERS_2035_TOP_UP_VI6"/>
      <sheetName val="SOL_Budget_Proposal6"/>
      <sheetName val="1_-_paramètres6"/>
      <sheetName val="USD_inv__final22"/>
      <sheetName val="KES_inv__final22"/>
      <sheetName val="S_SUDAN_USD22"/>
      <sheetName val="S_SUDAN_KES22"/>
      <sheetName val="budget_follow_up12"/>
      <sheetName val="PLANIFICATION_DE_LA_BASE7"/>
      <sheetName val="SAGA_PARAMETERS_2035_TOP_UP_VI7"/>
      <sheetName val="SOL_Budget_Proposal7"/>
      <sheetName val="1_-_paramètres7"/>
      <sheetName val="USD_inv__final23"/>
      <sheetName val="KES_inv__final23"/>
      <sheetName val="S_SUDAN_USD23"/>
      <sheetName val="S_SUDAN_KES23"/>
      <sheetName val="budget_follow_up13"/>
      <sheetName val="PLANIFICATION_DE_LA_BASE8"/>
      <sheetName val="SAGA_PARAMETERS_2035_TOP_UP_VI8"/>
      <sheetName val="SOL_Budget_Proposal8"/>
      <sheetName val="1_-_paramètres8"/>
      <sheetName val="USD_inv__final24"/>
      <sheetName val="KES_inv__final24"/>
      <sheetName val="S_SUDAN_USD24"/>
      <sheetName val="S_SUDAN_KES24"/>
      <sheetName val="budget_follow_up14"/>
      <sheetName val="PLANIFICATION_DE_LA_BASE9"/>
      <sheetName val="SAGA_PARAMETERS_2035_TOP_UP_VI9"/>
      <sheetName val="SOL_Budget_Proposal9"/>
      <sheetName val="1_-_paramètres9"/>
      <sheetName val="Total Exp."/>
      <sheetName val="USD_inv__final25"/>
      <sheetName val="KES_inv__final25"/>
      <sheetName val="S_SUDAN_USD25"/>
      <sheetName val="S_SUDAN_KES25"/>
      <sheetName val="budget_follow_up15"/>
      <sheetName val="PLANIFICATION_DE_LA_BASE10"/>
      <sheetName val="SAGA_PARAMETERS_2035_TOP_UP_V10"/>
      <sheetName val="SOL_Budget_Proposal10"/>
      <sheetName val="1_-_paramètres10"/>
      <sheetName val="Total_Exp_"/>
      <sheetName val="Detail"/>
    </sheetNames>
    <sheetDataSet>
      <sheetData sheetId="0" refreshError="1">
        <row r="3">
          <cell r="A3" t="str">
            <v>SS</v>
          </cell>
          <cell r="M3" t="str">
            <v>SS</v>
          </cell>
        </row>
        <row r="4">
          <cell r="A4" t="str">
            <v>BBBKES</v>
          </cell>
          <cell r="M4" t="str">
            <v>BABUSD</v>
          </cell>
        </row>
        <row r="5">
          <cell r="A5" t="str">
            <v>CACUSD</v>
          </cell>
          <cell r="M5" t="str">
            <v>CCCKES</v>
          </cell>
        </row>
        <row r="6">
          <cell r="A6" t="str">
            <v>CFCUSD</v>
          </cell>
          <cell r="M6" t="str">
            <v>CDCUSD</v>
          </cell>
        </row>
        <row r="7">
          <cell r="M7" t="str">
            <v>CFCUSD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SS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 NutVal"/>
      <sheetName val="Acknowledgments"/>
      <sheetName val="Help on Screen view"/>
      <sheetName val="Help on Macros"/>
      <sheetName val="Help on Calc. and Planning"/>
      <sheetName val="Help on Refs. and figures"/>
      <sheetName val="Help on OSDM"/>
      <sheetName val="Help on tracking"/>
      <sheetName val="Extra Help for Calc sheet 1"/>
      <sheetName val="Extra help for calc sheet 2"/>
      <sheetName val="Calculation Sheet"/>
      <sheetName val="Database"/>
      <sheetName val="FOB Prices"/>
      <sheetName val="Nutrient Graph 1"/>
      <sheetName val="Macronutrient Pie Chart"/>
      <sheetName val="Nutrient Tracking Data"/>
      <sheetName val="Graph of Tracking Data"/>
      <sheetName val="Food Basket Monitoring "/>
      <sheetName val="FBM Data Collection Sheet"/>
      <sheetName val="FBM Results"/>
      <sheetName val="PARAMETERS"/>
      <sheetName val="renvoi"/>
      <sheetName val="P1"/>
      <sheetName val="FBM_Results"/>
      <sheetName val="Summary"/>
      <sheetName val="How_to_use_NutVal"/>
      <sheetName val="Help_on_Screen_view"/>
      <sheetName val="Help_on_Macros"/>
      <sheetName val="Help_on_Calc__and_Planning"/>
      <sheetName val="Help_on_Refs__and_figures"/>
      <sheetName val="Help_on_OSDM"/>
      <sheetName val="Help_on_tracking"/>
      <sheetName val="Extra_Help_for_Calc_sheet_1"/>
      <sheetName val="Extra_help_for_calc_sheet_2"/>
      <sheetName val="Calculation_Sheet"/>
      <sheetName val="FOB_Prices"/>
      <sheetName val="Nutrient_Graph_1"/>
      <sheetName val="Macronutrient_Pie_Chart"/>
      <sheetName val="Nutrient_Tracking_Data"/>
      <sheetName val="Graph_of_Tracking_Data"/>
      <sheetName val="Food_Basket_Monitoring_"/>
      <sheetName val="FBM_Data_Collection_Sheet"/>
      <sheetName val="FBM_Results1"/>
      <sheetName val="Data"/>
      <sheetName val="Budget funding summary"/>
      <sheetName val="Sheet1"/>
      <sheetName val="Lists"/>
      <sheetName val=""/>
      <sheetName val="How_to_use_NutVal1"/>
      <sheetName val="Help_on_Screen_view1"/>
      <sheetName val="Help_on_Macros1"/>
      <sheetName val="Help_on_Calc__and_Planning1"/>
      <sheetName val="Help_on_Refs__and_figures1"/>
      <sheetName val="Help_on_OSDM1"/>
      <sheetName val="Help_on_tracking1"/>
      <sheetName val="Extra_Help_for_Calc_sheet_11"/>
      <sheetName val="Extra_help_for_calc_sheet_21"/>
      <sheetName val="Calculation_Sheet1"/>
      <sheetName val="FOB_Prices1"/>
      <sheetName val="Nutrient_Graph_11"/>
      <sheetName val="Macronutrient_Pie_Chart1"/>
      <sheetName val="Nutrient_Tracking_Data1"/>
      <sheetName val="Graph_of_Tracking_Data1"/>
      <sheetName val="Food_Basket_Monitoring_1"/>
      <sheetName val="FBM_Data_Collection_Sheet1"/>
      <sheetName val="FBM_Results2"/>
      <sheetName val=" "/>
      <sheetName val="Budget_funding_summary"/>
      <sheetName val="Employee Register"/>
      <sheetName val="Month parameters"/>
      <sheetName val="AFFECTATION"/>
      <sheetName val="data1"/>
      <sheetName val="How_to_use_NutVal2"/>
      <sheetName val="Help_on_Screen_view2"/>
      <sheetName val="Help_on_Macros2"/>
      <sheetName val="Help_on_Calc__and_Planning2"/>
      <sheetName val="Help_on_Refs__and_figures2"/>
      <sheetName val="Help_on_OSDM2"/>
      <sheetName val="Help_on_tracking2"/>
      <sheetName val="Extra_Help_for_Calc_sheet_12"/>
      <sheetName val="Extra_help_for_calc_sheet_22"/>
      <sheetName val="Calculation_Sheet2"/>
      <sheetName val="FOB_Prices2"/>
      <sheetName val="Nutrient_Graph_12"/>
      <sheetName val="Macronutrient_Pie_Chart2"/>
      <sheetName val="Nutrient_Tracking_Data2"/>
      <sheetName val="Graph_of_Tracking_Data2"/>
      <sheetName val="Food_Basket_Monitoring_2"/>
      <sheetName val="FBM_Data_Collection_Sheet2"/>
      <sheetName val="FBM_Results3"/>
      <sheetName val="Budget_funding_summary1"/>
      <sheetName val="How_to_use_NutVal4"/>
      <sheetName val="Help_on_Screen_view4"/>
      <sheetName val="Help_on_Macros4"/>
      <sheetName val="Help_on_Calc__and_Planning4"/>
      <sheetName val="Help_on_Refs__and_figures4"/>
      <sheetName val="Help_on_OSDM4"/>
      <sheetName val="Help_on_tracking4"/>
      <sheetName val="Extra_Help_for_Calc_sheet_14"/>
      <sheetName val="Extra_help_for_calc_sheet_24"/>
      <sheetName val="Calculation_Sheet4"/>
      <sheetName val="FOB_Prices4"/>
      <sheetName val="Nutrient_Graph_14"/>
      <sheetName val="Macronutrient_Pie_Chart4"/>
      <sheetName val="Nutrient_Tracking_Data4"/>
      <sheetName val="Graph_of_Tracking_Data4"/>
      <sheetName val="Food_Basket_Monitoring_4"/>
      <sheetName val="FBM_Data_Collection_Sheet4"/>
      <sheetName val="FBM_Results5"/>
      <sheetName val="Budget_funding_summary3"/>
      <sheetName val="How_to_use_NutVal3"/>
      <sheetName val="Help_on_Screen_view3"/>
      <sheetName val="Help_on_Macros3"/>
      <sheetName val="Help_on_Calc__and_Planning3"/>
      <sheetName val="Help_on_Refs__and_figures3"/>
      <sheetName val="Help_on_OSDM3"/>
      <sheetName val="Help_on_tracking3"/>
      <sheetName val="Extra_Help_for_Calc_sheet_13"/>
      <sheetName val="Extra_help_for_calc_sheet_23"/>
      <sheetName val="Calculation_Sheet3"/>
      <sheetName val="FOB_Prices3"/>
      <sheetName val="Nutrient_Graph_13"/>
      <sheetName val="Macronutrient_Pie_Chart3"/>
      <sheetName val="Nutrient_Tracking_Data3"/>
      <sheetName val="Graph_of_Tracking_Data3"/>
      <sheetName val="Food_Basket_Monitoring_3"/>
      <sheetName val="FBM_Data_Collection_Sheet3"/>
      <sheetName val="FBM_Results4"/>
      <sheetName val="Budget_funding_summary2"/>
      <sheetName val="How_to_use_NutVal5"/>
      <sheetName val="Help_on_Screen_view5"/>
      <sheetName val="Help_on_Macros5"/>
      <sheetName val="Help_on_Calc__and_Planning5"/>
      <sheetName val="Help_on_Refs__and_figures5"/>
      <sheetName val="Help_on_OSDM5"/>
      <sheetName val="Help_on_tracking5"/>
      <sheetName val="Extra_Help_for_Calc_sheet_15"/>
      <sheetName val="Extra_help_for_calc_sheet_25"/>
      <sheetName val="Calculation_Sheet5"/>
      <sheetName val="FOB_Prices5"/>
      <sheetName val="Nutrient_Graph_15"/>
      <sheetName val="Macronutrient_Pie_Chart5"/>
      <sheetName val="Nutrient_Tracking_Data5"/>
      <sheetName val="Graph_of_Tracking_Data5"/>
      <sheetName val="Food_Basket_Monitoring_5"/>
      <sheetName val="FBM_Data_Collection_Sheet5"/>
      <sheetName val="FBM_Results6"/>
      <sheetName val="Budget_funding_summary4"/>
      <sheetName val="How_to_use_NutVal8"/>
      <sheetName val="Help_on_Screen_view8"/>
      <sheetName val="Help_on_Macros8"/>
      <sheetName val="Help_on_Calc__and_Planning8"/>
      <sheetName val="Help_on_Refs__and_figures8"/>
      <sheetName val="Help_on_OSDM8"/>
      <sheetName val="Help_on_tracking8"/>
      <sheetName val="Extra_Help_for_Calc_sheet_18"/>
      <sheetName val="Extra_help_for_calc_sheet_28"/>
      <sheetName val="Calculation_Sheet8"/>
      <sheetName val="FOB_Prices8"/>
      <sheetName val="Nutrient_Graph_18"/>
      <sheetName val="Macronutrient_Pie_Chart8"/>
      <sheetName val="Nutrient_Tracking_Data8"/>
      <sheetName val="Graph_of_Tracking_Data8"/>
      <sheetName val="Food_Basket_Monitoring_8"/>
      <sheetName val="FBM_Data_Collection_Sheet8"/>
      <sheetName val="FBM_Results9"/>
      <sheetName val="Budget_funding_summary7"/>
      <sheetName val="How_to_use_NutVal6"/>
      <sheetName val="Help_on_Screen_view6"/>
      <sheetName val="Help_on_Macros6"/>
      <sheetName val="Help_on_Calc__and_Planning6"/>
      <sheetName val="Help_on_Refs__and_figures6"/>
      <sheetName val="Help_on_OSDM6"/>
      <sheetName val="Help_on_tracking6"/>
      <sheetName val="Extra_Help_for_Calc_sheet_16"/>
      <sheetName val="Extra_help_for_calc_sheet_26"/>
      <sheetName val="Calculation_Sheet6"/>
      <sheetName val="FOB_Prices6"/>
      <sheetName val="Nutrient_Graph_16"/>
      <sheetName val="Macronutrient_Pie_Chart6"/>
      <sheetName val="Nutrient_Tracking_Data6"/>
      <sheetName val="Graph_of_Tracking_Data6"/>
      <sheetName val="Food_Basket_Monitoring_6"/>
      <sheetName val="FBM_Data_Collection_Sheet6"/>
      <sheetName val="FBM_Results7"/>
      <sheetName val="Budget_funding_summary5"/>
      <sheetName val="How_to_use_NutVal7"/>
      <sheetName val="Help_on_Screen_view7"/>
      <sheetName val="Help_on_Macros7"/>
      <sheetName val="Help_on_Calc__and_Planning7"/>
      <sheetName val="Help_on_Refs__and_figures7"/>
      <sheetName val="Help_on_OSDM7"/>
      <sheetName val="Help_on_tracking7"/>
      <sheetName val="Extra_Help_for_Calc_sheet_17"/>
      <sheetName val="Extra_help_for_calc_sheet_27"/>
      <sheetName val="Calculation_Sheet7"/>
      <sheetName val="FOB_Prices7"/>
      <sheetName val="Nutrient_Graph_17"/>
      <sheetName val="Macronutrient_Pie_Chart7"/>
      <sheetName val="Nutrient_Tracking_Data7"/>
      <sheetName val="Graph_of_Tracking_Data7"/>
      <sheetName val="Food_Basket_Monitoring_7"/>
      <sheetName val="FBM_Data_Collection_Sheet7"/>
      <sheetName val="FBM_Results8"/>
      <sheetName val="Budget_funding_summary6"/>
      <sheetName val="How_to_use_NutVal9"/>
      <sheetName val="Help_on_Screen_view9"/>
      <sheetName val="Help_on_Macros9"/>
      <sheetName val="Help_on_Calc__and_Planning9"/>
      <sheetName val="Help_on_Refs__and_figures9"/>
      <sheetName val="Help_on_OSDM9"/>
      <sheetName val="Help_on_tracking9"/>
      <sheetName val="Extra_Help_for_Calc_sheet_19"/>
      <sheetName val="Extra_help_for_calc_sheet_29"/>
      <sheetName val="Calculation_Sheet9"/>
      <sheetName val="FOB_Prices9"/>
      <sheetName val="Nutrient_Graph_19"/>
      <sheetName val="Macronutrient_Pie_Chart9"/>
      <sheetName val="Nutrient_Tracking_Data9"/>
      <sheetName val="Graph_of_Tracking_Data9"/>
      <sheetName val="Food_Basket_Monitoring_9"/>
      <sheetName val="FBM_Data_Collection_Sheet9"/>
      <sheetName val="FBM_Results10"/>
      <sheetName val="Budget_funding_summary8"/>
      <sheetName val="How_to_use_NutVal10"/>
      <sheetName val="Help_on_Screen_view10"/>
      <sheetName val="Help_on_Macros10"/>
      <sheetName val="Help_on_Calc__and_Planning10"/>
      <sheetName val="Help_on_Refs__and_figures10"/>
      <sheetName val="Help_on_OSDM10"/>
      <sheetName val="Help_on_tracking10"/>
      <sheetName val="Extra_Help_for_Calc_sheet_110"/>
      <sheetName val="Extra_help_for_calc_sheet_210"/>
      <sheetName val="Calculation_Sheet10"/>
      <sheetName val="FOB_Prices10"/>
      <sheetName val="Nutrient_Graph_110"/>
      <sheetName val="Macronutrient_Pie_Chart10"/>
      <sheetName val="Nutrient_Tracking_Data10"/>
      <sheetName val="Graph_of_Tracking_Data10"/>
      <sheetName val="Food_Basket_Monitoring_10"/>
      <sheetName val="FBM_Data_Collection_Sheet10"/>
      <sheetName val="FBM_Results11"/>
      <sheetName val="Budget_funding_summary9"/>
      <sheetName val="How_to_use_NutVal11"/>
      <sheetName val="Help_on_Screen_view11"/>
      <sheetName val="Help_on_Macros11"/>
      <sheetName val="Help_on_Calc__and_Planning11"/>
      <sheetName val="Help_on_Refs__and_figures11"/>
      <sheetName val="Help_on_OSDM11"/>
      <sheetName val="Help_on_tracking11"/>
      <sheetName val="Extra_Help_for_Calc_sheet_111"/>
      <sheetName val="Extra_help_for_calc_sheet_211"/>
      <sheetName val="Calculation_Sheet11"/>
      <sheetName val="FOB_Prices11"/>
      <sheetName val="Nutrient_Graph_111"/>
      <sheetName val="Macronutrient_Pie_Chart11"/>
      <sheetName val="Nutrient_Tracking_Data11"/>
      <sheetName val="Graph_of_Tracking_Data11"/>
      <sheetName val="Food_Basket_Monitoring_11"/>
      <sheetName val="FBM_Data_Collection_Sheet11"/>
      <sheetName val="FBM_Results12"/>
      <sheetName val="Budget_funding_summary10"/>
      <sheetName val="How_to_use_NutVal12"/>
      <sheetName val="Help_on_Screen_view12"/>
      <sheetName val="Help_on_Macros12"/>
      <sheetName val="Help_on_Calc__and_Planning12"/>
      <sheetName val="Help_on_Refs__and_figures12"/>
      <sheetName val="Help_on_OSDM12"/>
      <sheetName val="Help_on_tracking12"/>
      <sheetName val="Extra_Help_for_Calc_sheet_112"/>
      <sheetName val="Extra_help_for_calc_sheet_212"/>
      <sheetName val="Calculation_Sheet12"/>
      <sheetName val="FOB_Prices12"/>
      <sheetName val="Nutrient_Graph_112"/>
      <sheetName val="Macronutrient_Pie_Chart12"/>
      <sheetName val="Nutrient_Tracking_Data12"/>
      <sheetName val="Graph_of_Tracking_Data12"/>
      <sheetName val="Food_Basket_Monitoring_12"/>
      <sheetName val="FBM_Data_Collection_Sheet12"/>
      <sheetName val="FBM_Results13"/>
      <sheetName val="Budget_funding_summary11"/>
      <sheetName val="How_to_use_NutVal13"/>
      <sheetName val="Help_on_Screen_view13"/>
      <sheetName val="Help_on_Macros13"/>
      <sheetName val="Help_on_Calc__and_Planning13"/>
      <sheetName val="Help_on_Refs__and_figures13"/>
      <sheetName val="Help_on_OSDM13"/>
      <sheetName val="Help_on_tracking13"/>
      <sheetName val="Extra_Help_for_Calc_sheet_113"/>
      <sheetName val="Extra_help_for_calc_sheet_213"/>
      <sheetName val="Calculation_Sheet13"/>
      <sheetName val="FOB_Prices13"/>
      <sheetName val="Nutrient_Graph_113"/>
      <sheetName val="Macronutrient_Pie_Chart13"/>
      <sheetName val="Nutrient_Tracking_Data13"/>
      <sheetName val="Graph_of_Tracking_Data13"/>
      <sheetName val="Food_Basket_Monitoring_13"/>
      <sheetName val="FBM_Data_Collection_Sheet13"/>
      <sheetName val="FBM_Results14"/>
      <sheetName val="Budget_funding_summary12"/>
      <sheetName val="How_to_use_NutVal14"/>
      <sheetName val="Help_on_Screen_view14"/>
      <sheetName val="Help_on_Macros14"/>
      <sheetName val="Help_on_Calc__and_Planning14"/>
      <sheetName val="Help_on_Refs__and_figures14"/>
      <sheetName val="Help_on_OSDM14"/>
      <sheetName val="Help_on_tracking14"/>
      <sheetName val="Extra_Help_for_Calc_sheet_114"/>
      <sheetName val="Extra_help_for_calc_sheet_214"/>
      <sheetName val="Calculation_Sheet14"/>
      <sheetName val="FOB_Prices14"/>
      <sheetName val="Nutrient_Graph_114"/>
      <sheetName val="Macronutrient_Pie_Chart14"/>
      <sheetName val="Nutrient_Tracking_Data14"/>
      <sheetName val="Graph_of_Tracking_Data14"/>
      <sheetName val="Food_Basket_Monitoring_14"/>
      <sheetName val="FBM_Data_Collection_Sheet14"/>
      <sheetName val="FBM_Results15"/>
      <sheetName val="Budget_funding_summary13"/>
      <sheetName val="How_to_use_NutVal15"/>
      <sheetName val="Help_on_Screen_view15"/>
      <sheetName val="Help_on_Macros15"/>
      <sheetName val="Help_on_Calc__and_Planning15"/>
      <sheetName val="Help_on_Refs__and_figures15"/>
      <sheetName val="Help_on_OSDM15"/>
      <sheetName val="Help_on_tracking15"/>
      <sheetName val="Extra_Help_for_Calc_sheet_115"/>
      <sheetName val="Extra_help_for_calc_sheet_215"/>
      <sheetName val="Calculation_Sheet15"/>
      <sheetName val="FOB_Prices15"/>
      <sheetName val="Nutrient_Graph_115"/>
      <sheetName val="Macronutrient_Pie_Chart15"/>
      <sheetName val="Nutrient_Tracking_Data15"/>
      <sheetName val="Graph_of_Tracking_Data15"/>
      <sheetName val="Food_Basket_Monitoring_15"/>
      <sheetName val="FBM_Data_Collection_Sheet15"/>
      <sheetName val="FBM_Results16"/>
      <sheetName val="Budget_funding_summary14"/>
      <sheetName val="2 Assumptions"/>
      <sheetName val="1 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D CDC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D CDC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RF"/>
      <sheetName val="DETAIL"/>
      <sheetName val="détail WS"/>
    </sheetNames>
    <sheetDataSet>
      <sheetData sheetId="0" refreshError="1"/>
      <sheetData sheetId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diture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N HR NEW"/>
      <sheetName val="DZ HR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N HR NEW"/>
      <sheetName val="DZ HR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s"/>
      <sheetName val="Expatriés"/>
      <sheetName val="Staff Nat."/>
      <sheetName val="Frais fonct."/>
      <sheetName val="Inventaire"/>
      <sheetName val="Medical-Nut"/>
      <sheetName val="Log-Sanitation"/>
      <sheetName val="Format-Appui local"/>
      <sheetName val="Transp-Fret-Stock"/>
      <sheetName val="Consult-Appui terrain"/>
      <sheetName val="Divers"/>
      <sheetName val="Total Projet"/>
      <sheetName val="Analyse des écarts"/>
      <sheetName val="Trésorerie"/>
      <sheetName val="TradBud"/>
      <sheetName val="Module1"/>
      <sheetName val="Français"/>
      <sheetName val="Anglais"/>
      <sheetName val="Espagnol"/>
      <sheetName val="Portugais"/>
      <sheetName val="Module2"/>
      <sheetName val="Module3"/>
      <sheetName val="Module BudInit"/>
      <sheetName val="Module Janvier"/>
      <sheetName val="Module Février"/>
      <sheetName val="Module Mars"/>
      <sheetName val="Module Avril"/>
      <sheetName val="Module Mai"/>
      <sheetName val="Module Juin"/>
      <sheetName val="Module Juillet"/>
      <sheetName val="Module Aout"/>
      <sheetName val="Module Septembre"/>
      <sheetName val="Module Octobre"/>
      <sheetName val="Module Novembre"/>
      <sheetName val="Module Décembre"/>
      <sheetName val="Module4"/>
      <sheetName val="Module5"/>
      <sheetName val="EC"/>
      <sheetName val="DB"/>
      <sheetName val="abbreviations list"/>
      <sheetName val="encodage saga (excel)"/>
      <sheetName val="BUDGET global"/>
    </sheetNames>
    <sheetDataSet>
      <sheetData sheetId="0" refreshError="1">
        <row r="17">
          <cell r="B17" t="str">
            <v>A</v>
          </cell>
        </row>
        <row r="22">
          <cell r="C22" t="str">
            <v>EUR</v>
          </cell>
          <cell r="D22" t="str">
            <v>EURO</v>
          </cell>
          <cell r="F22">
            <v>1</v>
          </cell>
        </row>
        <row r="23">
          <cell r="C23" t="str">
            <v>USD</v>
          </cell>
          <cell r="D23" t="str">
            <v xml:space="preserve">DOLLAR US </v>
          </cell>
          <cell r="F23">
            <v>1</v>
          </cell>
        </row>
        <row r="24">
          <cell r="C24" t="str">
            <v>??</v>
          </cell>
          <cell r="D24" t="str">
            <v>Monnaie locale (préciser)</v>
          </cell>
          <cell r="F24">
            <v>1</v>
          </cell>
        </row>
        <row r="25">
          <cell r="C25" t="str">
            <v>??</v>
          </cell>
          <cell r="D25" t="str">
            <v>Autre devise 1 (préciser)</v>
          </cell>
          <cell r="F25">
            <v>1</v>
          </cell>
        </row>
        <row r="26">
          <cell r="C26" t="str">
            <v>??</v>
          </cell>
          <cell r="D26" t="str">
            <v>Autre devise 2 (préciser)</v>
          </cell>
          <cell r="F2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M3" t="str">
            <v>BUDGET INITIAL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GA AFG"/>
      <sheetName val="Inventory AFG"/>
      <sheetName val="SAGA USD"/>
      <sheetName val="Inventory USD"/>
      <sheetName val="Paramétrage"/>
      <sheetName val="SAGA_AFG"/>
      <sheetName val="Inventory_AFG"/>
      <sheetName val="SAGA_USD"/>
      <sheetName val="Inventory_USD"/>
      <sheetName val="SAGA_AFG1"/>
      <sheetName val="Inventory_AFG1"/>
      <sheetName val="SAGA_USD1"/>
      <sheetName val="Inventory_USD1"/>
    </sheetNames>
    <sheetDataSet>
      <sheetData sheetId="0"/>
      <sheetData sheetId="1"/>
      <sheetData sheetId="2"/>
      <sheetData sheetId="3"/>
      <sheetData sheetId="4" refreshError="1">
        <row r="3">
          <cell r="A3">
            <v>4011</v>
          </cell>
          <cell r="C3" t="str">
            <v>572EH</v>
          </cell>
          <cell r="D3" t="str">
            <v>10</v>
          </cell>
        </row>
        <row r="4">
          <cell r="C4" t="str">
            <v>572L5</v>
          </cell>
          <cell r="D4" t="str">
            <v>40</v>
          </cell>
        </row>
        <row r="5">
          <cell r="C5" t="str">
            <v>572LO</v>
          </cell>
          <cell r="D5" t="str">
            <v>60</v>
          </cell>
        </row>
        <row r="6">
          <cell r="C6" t="str">
            <v>572FC</v>
          </cell>
          <cell r="D6" t="str">
            <v>70</v>
          </cell>
        </row>
        <row r="7">
          <cell r="C7" t="str">
            <v>572OF</v>
          </cell>
          <cell r="D7" t="str">
            <v>80</v>
          </cell>
        </row>
        <row r="8">
          <cell r="C8" t="str">
            <v>572CC</v>
          </cell>
        </row>
        <row r="9">
          <cell r="C9" t="str">
            <v>572RV</v>
          </cell>
        </row>
        <row r="10">
          <cell r="C10" t="str">
            <v>572R3</v>
          </cell>
        </row>
        <row r="11">
          <cell r="C11" t="str">
            <v>572R2</v>
          </cell>
        </row>
        <row r="12">
          <cell r="C12" t="str">
            <v>559EM</v>
          </cell>
        </row>
        <row r="13">
          <cell r="C13" t="str">
            <v>559EL</v>
          </cell>
        </row>
        <row r="14">
          <cell r="C14" t="str">
            <v>559PM</v>
          </cell>
        </row>
        <row r="15">
          <cell r="C15" t="str">
            <v>559LO</v>
          </cell>
        </row>
        <row r="16">
          <cell r="C16" t="str">
            <v>559GA</v>
          </cell>
        </row>
        <row r="17">
          <cell r="C17" t="str">
            <v>559TR</v>
          </cell>
        </row>
        <row r="18">
          <cell r="C18" t="str">
            <v>559GS</v>
          </cell>
        </row>
        <row r="19">
          <cell r="C19" t="str">
            <v>559HS</v>
          </cell>
        </row>
        <row r="20">
          <cell r="C20" t="str">
            <v>559DR</v>
          </cell>
        </row>
        <row r="21">
          <cell r="C21" t="str">
            <v>559ME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IF XX"/>
      <sheetName val="CGCUSD"/>
      <sheetName val="CHCCD2"/>
      <sheetName val="Paramétrage"/>
      <sheetName val="VERIF_XX"/>
      <sheetName val="VERIF_XX1"/>
      <sheetName val="FORECAST KPK - EUR"/>
      <sheetName val="TCD"/>
      <sheetName val="Budget type"/>
      <sheetName val="VERIF_XX2"/>
      <sheetName val="Parameters"/>
      <sheetName val="FORECAST_KPK_-_EUR"/>
      <sheetName val="Budget_type"/>
    </sheetNames>
    <sheetDataSet>
      <sheetData sheetId="0"/>
      <sheetData sheetId="1"/>
      <sheetData sheetId="2">
        <row r="3">
          <cell r="A3">
            <v>4011</v>
          </cell>
        </row>
      </sheetData>
      <sheetData sheetId="3" refreshError="1">
        <row r="3">
          <cell r="A3">
            <v>4011</v>
          </cell>
          <cell r="E3" t="str">
            <v>MOMO</v>
          </cell>
        </row>
        <row r="4">
          <cell r="A4">
            <v>4075</v>
          </cell>
          <cell r="E4" t="str">
            <v>TOTO</v>
          </cell>
        </row>
        <row r="5">
          <cell r="A5">
            <v>4252</v>
          </cell>
          <cell r="E5" t="str">
            <v>ZOZO</v>
          </cell>
        </row>
        <row r="6">
          <cell r="A6">
            <v>4253</v>
          </cell>
        </row>
        <row r="7">
          <cell r="A7">
            <v>4254</v>
          </cell>
        </row>
        <row r="8">
          <cell r="A8">
            <v>4672</v>
          </cell>
        </row>
        <row r="9">
          <cell r="A9">
            <v>4673</v>
          </cell>
        </row>
        <row r="10">
          <cell r="A10">
            <v>5811</v>
          </cell>
        </row>
        <row r="11">
          <cell r="A11">
            <v>5812</v>
          </cell>
        </row>
        <row r="12">
          <cell r="A12">
            <v>5813</v>
          </cell>
        </row>
        <row r="13">
          <cell r="A13">
            <v>5815</v>
          </cell>
        </row>
        <row r="14">
          <cell r="A14">
            <v>5816</v>
          </cell>
        </row>
        <row r="15">
          <cell r="A15">
            <v>5908</v>
          </cell>
        </row>
        <row r="16">
          <cell r="A16">
            <v>5981</v>
          </cell>
        </row>
        <row r="17">
          <cell r="A17">
            <v>5982</v>
          </cell>
        </row>
        <row r="18">
          <cell r="A18">
            <v>5983</v>
          </cell>
        </row>
        <row r="19">
          <cell r="A19">
            <v>5984</v>
          </cell>
        </row>
        <row r="20">
          <cell r="A20">
            <v>5986</v>
          </cell>
        </row>
        <row r="21">
          <cell r="A21">
            <v>6061</v>
          </cell>
        </row>
        <row r="22">
          <cell r="A22">
            <v>6062</v>
          </cell>
        </row>
        <row r="23">
          <cell r="A23">
            <v>6063</v>
          </cell>
        </row>
        <row r="24">
          <cell r="A24">
            <v>6064</v>
          </cell>
        </row>
        <row r="25">
          <cell r="A25">
            <v>6080</v>
          </cell>
        </row>
        <row r="26">
          <cell r="A26">
            <v>6081</v>
          </cell>
        </row>
        <row r="27">
          <cell r="A27">
            <v>6082</v>
          </cell>
        </row>
        <row r="28">
          <cell r="A28">
            <v>6083</v>
          </cell>
        </row>
        <row r="29">
          <cell r="A29">
            <v>6084</v>
          </cell>
        </row>
        <row r="30">
          <cell r="A30">
            <v>6086</v>
          </cell>
        </row>
        <row r="31">
          <cell r="A31">
            <v>6132</v>
          </cell>
        </row>
        <row r="32">
          <cell r="A32">
            <v>6135</v>
          </cell>
        </row>
        <row r="33">
          <cell r="A33">
            <v>6150</v>
          </cell>
        </row>
        <row r="34">
          <cell r="A34">
            <v>6160</v>
          </cell>
        </row>
        <row r="35">
          <cell r="A35">
            <v>6180</v>
          </cell>
        </row>
        <row r="36">
          <cell r="A36">
            <v>6220</v>
          </cell>
        </row>
        <row r="37">
          <cell r="A37">
            <v>6231</v>
          </cell>
        </row>
        <row r="38">
          <cell r="A38">
            <v>6233</v>
          </cell>
        </row>
        <row r="39">
          <cell r="A39">
            <v>6238</v>
          </cell>
        </row>
        <row r="40">
          <cell r="A40">
            <v>6241</v>
          </cell>
        </row>
        <row r="41">
          <cell r="A41">
            <v>6246</v>
          </cell>
        </row>
        <row r="42">
          <cell r="A42">
            <v>6251</v>
          </cell>
        </row>
        <row r="43">
          <cell r="A43">
            <v>6252</v>
          </cell>
        </row>
        <row r="44">
          <cell r="A44">
            <v>6253</v>
          </cell>
        </row>
        <row r="45">
          <cell r="A45">
            <v>6254</v>
          </cell>
        </row>
        <row r="46">
          <cell r="A46">
            <v>6255</v>
          </cell>
        </row>
        <row r="47">
          <cell r="A47">
            <v>6256</v>
          </cell>
        </row>
        <row r="48">
          <cell r="A48">
            <v>6257</v>
          </cell>
        </row>
        <row r="49">
          <cell r="A49">
            <v>6261</v>
          </cell>
        </row>
        <row r="50">
          <cell r="A50">
            <v>6262</v>
          </cell>
        </row>
        <row r="51">
          <cell r="A51">
            <v>6270</v>
          </cell>
        </row>
        <row r="52">
          <cell r="A52">
            <v>6281</v>
          </cell>
        </row>
        <row r="53">
          <cell r="A53">
            <v>6350</v>
          </cell>
        </row>
        <row r="54">
          <cell r="A54">
            <v>6411</v>
          </cell>
        </row>
        <row r="55">
          <cell r="A55">
            <v>6416</v>
          </cell>
        </row>
        <row r="56">
          <cell r="A56">
            <v>6417</v>
          </cell>
        </row>
        <row r="57">
          <cell r="A57">
            <v>6452</v>
          </cell>
        </row>
        <row r="58">
          <cell r="A58">
            <v>6482</v>
          </cell>
        </row>
        <row r="59">
          <cell r="A59">
            <v>6483</v>
          </cell>
        </row>
        <row r="60">
          <cell r="A60">
            <v>6515</v>
          </cell>
        </row>
        <row r="61">
          <cell r="A61">
            <v>6516</v>
          </cell>
        </row>
        <row r="62">
          <cell r="A62">
            <v>6517</v>
          </cell>
        </row>
        <row r="63">
          <cell r="A63">
            <v>6610</v>
          </cell>
        </row>
        <row r="64">
          <cell r="A64">
            <v>6660</v>
          </cell>
        </row>
        <row r="65">
          <cell r="A65">
            <v>6711</v>
          </cell>
        </row>
        <row r="66">
          <cell r="A66">
            <v>6712</v>
          </cell>
        </row>
        <row r="67">
          <cell r="A67">
            <v>6808</v>
          </cell>
        </row>
        <row r="68">
          <cell r="A68">
            <v>6815</v>
          </cell>
        </row>
        <row r="69">
          <cell r="A69">
            <v>6881</v>
          </cell>
        </row>
        <row r="70">
          <cell r="A70">
            <v>6882</v>
          </cell>
        </row>
        <row r="71">
          <cell r="A71">
            <v>6883</v>
          </cell>
        </row>
        <row r="72">
          <cell r="A72">
            <v>6884</v>
          </cell>
        </row>
        <row r="73">
          <cell r="A73">
            <v>6885</v>
          </cell>
        </row>
        <row r="74">
          <cell r="A74">
            <v>6886</v>
          </cell>
        </row>
        <row r="75">
          <cell r="A75">
            <v>7080</v>
          </cell>
        </row>
        <row r="76">
          <cell r="A76">
            <v>7400</v>
          </cell>
        </row>
        <row r="77">
          <cell r="A77">
            <v>7410</v>
          </cell>
        </row>
        <row r="78">
          <cell r="A78">
            <v>7582</v>
          </cell>
        </row>
        <row r="79">
          <cell r="A79">
            <v>7660</v>
          </cell>
        </row>
        <row r="80">
          <cell r="A80">
            <v>7680</v>
          </cell>
        </row>
        <row r="81">
          <cell r="A81">
            <v>7710</v>
          </cell>
        </row>
        <row r="82">
          <cell r="A82">
            <v>7752</v>
          </cell>
        </row>
        <row r="83">
          <cell r="A83">
            <v>7910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"/>
      <sheetName val="VERIF XX"/>
      <sheetName val="CGCUSD"/>
      <sheetName val="CHCCD2"/>
      <sheetName val="VERIF_XX"/>
      <sheetName val="VERIF_XX1"/>
      <sheetName val="FORECAST KPK - EUR"/>
      <sheetName val="TCD"/>
      <sheetName val="Budget type"/>
      <sheetName val="VERIF_XX2"/>
      <sheetName val="Parameters"/>
      <sheetName val="FORECAST_KPK_-_EUR"/>
      <sheetName val="Budget_type"/>
    </sheetNames>
    <sheetDataSet>
      <sheetData sheetId="0" refreshError="1">
        <row r="3">
          <cell r="A3">
            <v>4011</v>
          </cell>
          <cell r="E3" t="str">
            <v>MOMO</v>
          </cell>
        </row>
        <row r="4">
          <cell r="A4">
            <v>4075</v>
          </cell>
          <cell r="E4" t="str">
            <v>TOTO</v>
          </cell>
        </row>
        <row r="5">
          <cell r="A5">
            <v>4252</v>
          </cell>
          <cell r="E5" t="str">
            <v>ZOZO</v>
          </cell>
        </row>
        <row r="6">
          <cell r="A6">
            <v>4253</v>
          </cell>
        </row>
        <row r="7">
          <cell r="A7">
            <v>4254</v>
          </cell>
        </row>
        <row r="8">
          <cell r="A8">
            <v>4672</v>
          </cell>
        </row>
        <row r="9">
          <cell r="A9">
            <v>4673</v>
          </cell>
        </row>
        <row r="10">
          <cell r="A10">
            <v>5811</v>
          </cell>
        </row>
        <row r="11">
          <cell r="A11">
            <v>5812</v>
          </cell>
        </row>
        <row r="12">
          <cell r="A12">
            <v>5813</v>
          </cell>
        </row>
        <row r="13">
          <cell r="A13">
            <v>5815</v>
          </cell>
        </row>
        <row r="14">
          <cell r="A14">
            <v>5816</v>
          </cell>
        </row>
        <row r="15">
          <cell r="A15">
            <v>5908</v>
          </cell>
        </row>
        <row r="16">
          <cell r="A16">
            <v>5981</v>
          </cell>
        </row>
        <row r="17">
          <cell r="A17">
            <v>5982</v>
          </cell>
        </row>
        <row r="18">
          <cell r="A18">
            <v>5983</v>
          </cell>
        </row>
        <row r="19">
          <cell r="A19">
            <v>5984</v>
          </cell>
        </row>
        <row r="20">
          <cell r="A20">
            <v>5986</v>
          </cell>
        </row>
        <row r="21">
          <cell r="A21">
            <v>6061</v>
          </cell>
        </row>
        <row r="22">
          <cell r="A22">
            <v>6062</v>
          </cell>
        </row>
        <row r="23">
          <cell r="A23">
            <v>6063</v>
          </cell>
        </row>
        <row r="24">
          <cell r="A24">
            <v>6064</v>
          </cell>
        </row>
        <row r="25">
          <cell r="A25">
            <v>6080</v>
          </cell>
        </row>
        <row r="26">
          <cell r="A26">
            <v>6081</v>
          </cell>
        </row>
        <row r="27">
          <cell r="A27">
            <v>6082</v>
          </cell>
        </row>
        <row r="28">
          <cell r="A28">
            <v>6083</v>
          </cell>
        </row>
        <row r="29">
          <cell r="A29">
            <v>6084</v>
          </cell>
        </row>
        <row r="30">
          <cell r="A30">
            <v>6086</v>
          </cell>
        </row>
        <row r="31">
          <cell r="A31">
            <v>6132</v>
          </cell>
        </row>
        <row r="32">
          <cell r="A32">
            <v>6135</v>
          </cell>
        </row>
        <row r="33">
          <cell r="A33">
            <v>6150</v>
          </cell>
        </row>
        <row r="34">
          <cell r="A34">
            <v>6160</v>
          </cell>
        </row>
        <row r="35">
          <cell r="A35">
            <v>6180</v>
          </cell>
        </row>
        <row r="36">
          <cell r="A36">
            <v>6220</v>
          </cell>
        </row>
        <row r="37">
          <cell r="A37">
            <v>6231</v>
          </cell>
        </row>
        <row r="38">
          <cell r="A38">
            <v>6233</v>
          </cell>
        </row>
        <row r="39">
          <cell r="A39">
            <v>6238</v>
          </cell>
        </row>
        <row r="40">
          <cell r="A40">
            <v>6241</v>
          </cell>
        </row>
        <row r="41">
          <cell r="A41">
            <v>6246</v>
          </cell>
        </row>
        <row r="42">
          <cell r="A42">
            <v>6251</v>
          </cell>
        </row>
        <row r="43">
          <cell r="A43">
            <v>6252</v>
          </cell>
        </row>
        <row r="44">
          <cell r="A44">
            <v>6253</v>
          </cell>
        </row>
        <row r="45">
          <cell r="A45">
            <v>6254</v>
          </cell>
        </row>
        <row r="46">
          <cell r="A46">
            <v>6255</v>
          </cell>
        </row>
        <row r="47">
          <cell r="A47">
            <v>6256</v>
          </cell>
        </row>
        <row r="48">
          <cell r="A48">
            <v>6257</v>
          </cell>
        </row>
        <row r="49">
          <cell r="A49">
            <v>6261</v>
          </cell>
        </row>
        <row r="50">
          <cell r="A50">
            <v>6262</v>
          </cell>
        </row>
        <row r="51">
          <cell r="A51">
            <v>6270</v>
          </cell>
        </row>
        <row r="52">
          <cell r="A52">
            <v>6281</v>
          </cell>
        </row>
        <row r="53">
          <cell r="A53">
            <v>6350</v>
          </cell>
        </row>
        <row r="54">
          <cell r="A54">
            <v>6411</v>
          </cell>
        </row>
        <row r="55">
          <cell r="A55">
            <v>6416</v>
          </cell>
        </row>
        <row r="56">
          <cell r="A56">
            <v>6417</v>
          </cell>
        </row>
        <row r="57">
          <cell r="A57">
            <v>6452</v>
          </cell>
        </row>
        <row r="58">
          <cell r="A58">
            <v>6482</v>
          </cell>
        </row>
        <row r="59">
          <cell r="A59">
            <v>6483</v>
          </cell>
        </row>
        <row r="60">
          <cell r="A60">
            <v>6515</v>
          </cell>
        </row>
        <row r="61">
          <cell r="A61">
            <v>6516</v>
          </cell>
        </row>
        <row r="62">
          <cell r="A62">
            <v>6517</v>
          </cell>
        </row>
        <row r="63">
          <cell r="A63">
            <v>6610</v>
          </cell>
        </row>
        <row r="64">
          <cell r="A64">
            <v>6660</v>
          </cell>
        </row>
        <row r="65">
          <cell r="A65">
            <v>6711</v>
          </cell>
        </row>
        <row r="66">
          <cell r="A66">
            <v>6712</v>
          </cell>
        </row>
        <row r="67">
          <cell r="A67">
            <v>6808</v>
          </cell>
        </row>
        <row r="68">
          <cell r="A68">
            <v>6815</v>
          </cell>
        </row>
        <row r="69">
          <cell r="A69">
            <v>6881</v>
          </cell>
        </row>
        <row r="70">
          <cell r="A70">
            <v>6882</v>
          </cell>
        </row>
        <row r="71">
          <cell r="A71">
            <v>6883</v>
          </cell>
        </row>
        <row r="72">
          <cell r="A72">
            <v>6884</v>
          </cell>
        </row>
        <row r="73">
          <cell r="A73">
            <v>6885</v>
          </cell>
        </row>
        <row r="74">
          <cell r="A74">
            <v>6886</v>
          </cell>
        </row>
        <row r="75">
          <cell r="A75">
            <v>7080</v>
          </cell>
        </row>
        <row r="76">
          <cell r="A76">
            <v>7400</v>
          </cell>
        </row>
        <row r="77">
          <cell r="A77">
            <v>7410</v>
          </cell>
        </row>
        <row r="78">
          <cell r="A78">
            <v>7582</v>
          </cell>
        </row>
        <row r="79">
          <cell r="A79">
            <v>7660</v>
          </cell>
        </row>
        <row r="80">
          <cell r="A80">
            <v>7680</v>
          </cell>
        </row>
        <row r="81">
          <cell r="A81">
            <v>7710</v>
          </cell>
        </row>
        <row r="82">
          <cell r="A82">
            <v>7752</v>
          </cell>
        </row>
        <row r="83">
          <cell r="A83">
            <v>7910</v>
          </cell>
        </row>
      </sheetData>
      <sheetData sheetId="1"/>
      <sheetData sheetId="2"/>
      <sheetData sheetId="3">
        <row r="3">
          <cell r="A3">
            <v>4011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"/>
      <sheetName val="CASHBOX USD ISBD "/>
      <sheetName val="CASHBOX PKR ISBD"/>
      <sheetName val="Extra"/>
      <sheetName val="CASHBOX_USD_ISBD_"/>
      <sheetName val="CASHBOX_PKR_ISBD"/>
      <sheetName val="CASHBOX_USD_ISBD_1"/>
      <sheetName val="CASHBOX_PKR_ISBD1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"/>
      <sheetName val="CASHBOX USD ISBD "/>
      <sheetName val="CASHBOX PKR ISBD"/>
      <sheetName val="Extra"/>
      <sheetName val="CASHBOX_USD_ISBD_"/>
      <sheetName val="CASHBOX_PKR_ISBD"/>
      <sheetName val="CASHBOX_USD_ISBD_1"/>
      <sheetName val="CASHBOX_PKR_ISBD1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 EN"/>
      <sheetName val="purchase"/>
      <sheetName val="BFU ECHO 1316"/>
      <sheetName val="TRESO (currency)"/>
      <sheetName val="Extras"/>
      <sheetName val="Change rate"/>
      <sheetName val="PIVOT SAGA 102015"/>
      <sheetName val="Feuille"/>
      <sheetName val="SAGA Until October"/>
      <sheetName val="REcap intervention"/>
      <sheetName val="PIVOT"/>
      <sheetName val="SAGA EPR"/>
    </sheetNames>
    <sheetDataSet>
      <sheetData sheetId="0"/>
      <sheetData sheetId="1">
        <row r="4">
          <cell r="G4" t="str">
            <v>WTESX</v>
          </cell>
        </row>
      </sheetData>
      <sheetData sheetId="2"/>
      <sheetData sheetId="3"/>
      <sheetData sheetId="4">
        <row r="2">
          <cell r="A2" t="str">
            <v>Oui</v>
          </cell>
        </row>
        <row r="3">
          <cell r="A3" t="str">
            <v>Non</v>
          </cell>
        </row>
      </sheetData>
      <sheetData sheetId="5"/>
      <sheetData sheetId="6">
        <row r="4">
          <cell r="A4" t="str">
            <v>IDLIGNEB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"/>
    </sheet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"/>
    </sheetNames>
    <sheetDataSet>
      <sheetData sheetId="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urnal"/>
      <sheetName val="JVCFORM"/>
      <sheetName val="JVCFORM.XLS"/>
      <sheetName val="JVCFORM_XLS"/>
      <sheetName val="5_Budget"/>
      <sheetName val="5.Budget"/>
    </sheetNames>
    <definedNames>
      <definedName name="Produce_Invoice"/>
      <definedName name="See_all_items"/>
      <definedName name="zzzzzzzzzzzzzzzzzzzz"/>
    </definedNames>
    <sheetDataSet>
      <sheetData sheetId="0">
        <row r="6">
          <cell r="A6">
            <v>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080906"/>
      <sheetName val="Data"/>
      <sheetName val="C1 "/>
      <sheetName val="C2"/>
      <sheetName val="C4"/>
      <sheetName val="C5"/>
      <sheetName val="RH"/>
      <sheetName val="ST"/>
      <sheetName val="TRANSIT"/>
      <sheetName val="Propal Batha OFDA"/>
    </sheetNames>
    <sheetDataSet>
      <sheetData sheetId="0" refreshError="1"/>
      <sheetData sheetId="1" refreshError="1">
        <row r="2">
          <cell r="B2" t="str">
            <v>New product - write details in remarks</v>
          </cell>
          <cell r="O2" t="str">
            <v>Select your country</v>
          </cell>
          <cell r="Q2" t="str">
            <v>Air Transport</v>
          </cell>
          <cell r="U2" t="str">
            <v>Kg</v>
          </cell>
        </row>
        <row r="3">
          <cell r="B3" t="str">
            <v>(Onion tank,30m3) bag+zipper</v>
          </cell>
          <cell r="H3" t="str">
            <v>ADP</v>
          </cell>
          <cell r="J3" t="str">
            <v xml:space="preserve">AIR         </v>
          </cell>
          <cell r="O3" t="str">
            <v>Afghanistan</v>
          </cell>
          <cell r="Q3" t="str">
            <v>Express/rapid mail Transport</v>
          </cell>
          <cell r="U3" t="str">
            <v>Pieces</v>
          </cell>
        </row>
        <row r="4">
          <cell r="B4" t="str">
            <v>1 1/2" adjustable stop cock</v>
          </cell>
          <cell r="H4" t="str">
            <v>AED</v>
          </cell>
          <cell r="J4" t="str">
            <v xml:space="preserve">COMB        </v>
          </cell>
          <cell r="O4" t="str">
            <v>Albania</v>
          </cell>
          <cell r="Q4" t="str">
            <v>Road Transport</v>
          </cell>
        </row>
        <row r="5">
          <cell r="B5" t="str">
            <v>1" adjustable stop cock</v>
          </cell>
          <cell r="H5" t="str">
            <v>AFA</v>
          </cell>
          <cell r="J5" t="str">
            <v>EXM</v>
          </cell>
          <cell r="O5" t="str">
            <v>Algeria</v>
          </cell>
          <cell r="Q5" t="str">
            <v>Sea Transport</v>
          </cell>
        </row>
        <row r="6">
          <cell r="B6" t="str">
            <v>1.1KVA Submersible pump + cable</v>
          </cell>
          <cell r="H6" t="str">
            <v>AFG</v>
          </cell>
          <cell r="J6" t="str">
            <v>EXPAT</v>
          </cell>
          <cell r="O6" t="str">
            <v>American Samoa</v>
          </cell>
        </row>
        <row r="7">
          <cell r="B7" t="str">
            <v>1/8 Allen key for adjust. stop cock</v>
          </cell>
          <cell r="H7" t="str">
            <v>AFI</v>
          </cell>
          <cell r="J7" t="str">
            <v xml:space="preserve">ROAD        </v>
          </cell>
          <cell r="O7" t="str">
            <v>Andorra</v>
          </cell>
        </row>
        <row r="8">
          <cell r="B8" t="str">
            <v>100 m Deep Meter</v>
          </cell>
          <cell r="H8" t="str">
            <v>AFU</v>
          </cell>
          <cell r="J8" t="str">
            <v xml:space="preserve">SEA         </v>
          </cell>
          <cell r="O8" t="str">
            <v>Angola</v>
          </cell>
        </row>
        <row r="9">
          <cell r="B9" t="str">
            <v>105 mm Bottom Bit</v>
          </cell>
          <cell r="H9" t="str">
            <v>ALL</v>
          </cell>
          <cell r="O9" t="str">
            <v>Anguilla</v>
          </cell>
        </row>
        <row r="10">
          <cell r="B10" t="str">
            <v>1200mA Battery HNN9628</v>
          </cell>
          <cell r="H10" t="str">
            <v>ANG</v>
          </cell>
          <cell r="O10" t="str">
            <v>Antarctica</v>
          </cell>
        </row>
        <row r="11">
          <cell r="B11" t="str">
            <v>2 kg Standard Weigh</v>
          </cell>
          <cell r="H11" t="str">
            <v>AOK</v>
          </cell>
          <cell r="O11" t="str">
            <v>Antigua and Barbuda</v>
          </cell>
        </row>
        <row r="12">
          <cell r="B12" t="str">
            <v>2" Diesel motorpump - service pack</v>
          </cell>
          <cell r="H12" t="str">
            <v>ATS</v>
          </cell>
          <cell r="O12" t="str">
            <v>Argentina</v>
          </cell>
        </row>
        <row r="13">
          <cell r="B13" t="str">
            <v>2" Heliflex hose 25 m</v>
          </cell>
          <cell r="H13" t="str">
            <v>AUD</v>
          </cell>
          <cell r="O13" t="str">
            <v>Armenia</v>
          </cell>
        </row>
        <row r="14">
          <cell r="B14" t="str">
            <v>2" Hose and Fittings kit ACF Spec</v>
          </cell>
          <cell r="H14" t="str">
            <v>AWG</v>
          </cell>
          <cell r="O14" t="str">
            <v>Australia</v>
          </cell>
        </row>
        <row r="15">
          <cell r="B15" t="str">
            <v>2" LP diesel motorpump + serv pack</v>
          </cell>
          <cell r="H15" t="str">
            <v>AZM</v>
          </cell>
          <cell r="O15" t="str">
            <v>Austria</v>
          </cell>
        </row>
        <row r="16">
          <cell r="B16" t="str">
            <v>2" LP petrol motorpump + serv pack</v>
          </cell>
          <cell r="H16" t="str">
            <v>BAT</v>
          </cell>
          <cell r="O16" t="str">
            <v>Azerbaijan</v>
          </cell>
        </row>
        <row r="17">
          <cell r="B17" t="str">
            <v>2" LP petrol motorpump kit</v>
          </cell>
          <cell r="H17" t="str">
            <v>BBD</v>
          </cell>
          <cell r="O17" t="str">
            <v>Bahamas</v>
          </cell>
        </row>
        <row r="18">
          <cell r="B18" t="str">
            <v>2" Suction &amp; discharge pipe kit</v>
          </cell>
          <cell r="H18" t="str">
            <v>BDT</v>
          </cell>
          <cell r="O18" t="str">
            <v>Bahrain</v>
          </cell>
        </row>
        <row r="19">
          <cell r="B19" t="str">
            <v>2" tapstand with 6 selflocking taps</v>
          </cell>
          <cell r="H19" t="str">
            <v>BEF</v>
          </cell>
          <cell r="O19" t="str">
            <v>Bangladesh</v>
          </cell>
        </row>
        <row r="20">
          <cell r="B20" t="str">
            <v>25m spiralled reinforced hose suct.</v>
          </cell>
          <cell r="H20" t="str">
            <v>BGL</v>
          </cell>
          <cell r="O20" t="str">
            <v>Barbados</v>
          </cell>
        </row>
        <row r="21">
          <cell r="B21" t="str">
            <v>3" Diesel motorpump - service pack</v>
          </cell>
          <cell r="H21" t="str">
            <v>BHD</v>
          </cell>
          <cell r="O21" t="str">
            <v>Belarus</v>
          </cell>
        </row>
        <row r="22">
          <cell r="B22" t="str">
            <v>3" Hose and Fittings kit ACF Spec</v>
          </cell>
          <cell r="H22" t="str">
            <v>BIF</v>
          </cell>
          <cell r="O22" t="str">
            <v>Belgium</v>
          </cell>
        </row>
        <row r="23">
          <cell r="B23" t="str">
            <v>3" Low pressur diesel motorpump kit</v>
          </cell>
          <cell r="H23" t="str">
            <v>BIN</v>
          </cell>
          <cell r="O23" t="str">
            <v>Belize</v>
          </cell>
        </row>
        <row r="24">
          <cell r="B24" t="str">
            <v>3" LP diesel motorpump + serv pack</v>
          </cell>
          <cell r="H24" t="str">
            <v>BMD</v>
          </cell>
          <cell r="O24" t="str">
            <v>Benin</v>
          </cell>
        </row>
        <row r="25">
          <cell r="B25" t="str">
            <v>3/4" adjustable stop cock</v>
          </cell>
          <cell r="H25" t="str">
            <v>BND</v>
          </cell>
          <cell r="O25" t="str">
            <v>Bermuda</v>
          </cell>
        </row>
        <row r="26">
          <cell r="B26" t="str">
            <v>3/8" crancked handle speed brace</v>
          </cell>
          <cell r="H26" t="str">
            <v>BOB</v>
          </cell>
          <cell r="O26" t="str">
            <v>Bhutan</v>
          </cell>
        </row>
        <row r="27">
          <cell r="B27" t="str">
            <v>4x4 Pick Up Land Cruiser</v>
          </cell>
          <cell r="H27" t="str">
            <v>BOD</v>
          </cell>
          <cell r="O27" t="str">
            <v>Bolivia</v>
          </cell>
        </row>
        <row r="28">
          <cell r="B28" t="str">
            <v>4x4 Pick Up Toyota Land Cruiser</v>
          </cell>
          <cell r="H28" t="str">
            <v>BRA</v>
          </cell>
          <cell r="O28" t="str">
            <v>Bosnia and Herzegovina</v>
          </cell>
        </row>
        <row r="29">
          <cell r="B29" t="str">
            <v>4x4 Pick Up Toyota Land Cruiser</v>
          </cell>
          <cell r="H29" t="str">
            <v>BRN</v>
          </cell>
          <cell r="O29" t="str">
            <v>Botswana</v>
          </cell>
        </row>
        <row r="30">
          <cell r="B30" t="str">
            <v>50 m Deep Meter</v>
          </cell>
          <cell r="H30" t="str">
            <v>BSD</v>
          </cell>
          <cell r="O30" t="str">
            <v>Bouvet Island</v>
          </cell>
        </row>
        <row r="31">
          <cell r="B31" t="str">
            <v>50 meter Metric Tape</v>
          </cell>
          <cell r="H31" t="str">
            <v>BTN</v>
          </cell>
          <cell r="O31" t="str">
            <v>Brazil</v>
          </cell>
        </row>
        <row r="32">
          <cell r="B32" t="str">
            <v>50m delivery pipe (flat hoses, 80mm</v>
          </cell>
          <cell r="H32" t="str">
            <v>BUK</v>
          </cell>
          <cell r="O32" t="str">
            <v>British Indian Ocean Territory</v>
          </cell>
        </row>
        <row r="33">
          <cell r="B33" t="str">
            <v>50m flat delivery hose 2"+couplings</v>
          </cell>
          <cell r="H33" t="str">
            <v>BWP</v>
          </cell>
          <cell r="O33" t="str">
            <v>British Virgin Island</v>
          </cell>
        </row>
        <row r="34">
          <cell r="B34" t="str">
            <v>50m flat hose 3" guillemin 3"rolled</v>
          </cell>
          <cell r="H34" t="str">
            <v>BZD</v>
          </cell>
          <cell r="O34" t="str">
            <v>Brunei</v>
          </cell>
        </row>
        <row r="35">
          <cell r="B35" t="str">
            <v>50m flat hose for delivery 2"ND50mm</v>
          </cell>
          <cell r="H35" t="str">
            <v>CAD</v>
          </cell>
          <cell r="O35" t="str">
            <v>Bulgaria</v>
          </cell>
        </row>
        <row r="36">
          <cell r="B36" t="str">
            <v>50m flat hose for delivery 3"ND75mm</v>
          </cell>
          <cell r="H36" t="str">
            <v>CDF</v>
          </cell>
          <cell r="O36" t="str">
            <v>Burkina Faso</v>
          </cell>
        </row>
        <row r="37">
          <cell r="B37" t="str">
            <v>6.4m diameter x 0.8mm corrugated</v>
          </cell>
          <cell r="H37" t="str">
            <v>CFA</v>
          </cell>
          <cell r="O37" t="str">
            <v>Burma</v>
          </cell>
        </row>
        <row r="38">
          <cell r="B38" t="str">
            <v>60m water flexible hose nominal</v>
          </cell>
          <cell r="H38" t="str">
            <v>CHF</v>
          </cell>
          <cell r="O38" t="str">
            <v>Burundi</v>
          </cell>
        </row>
        <row r="39">
          <cell r="B39" t="str">
            <v>7.5mm diameter reinforced conically</v>
          </cell>
          <cell r="H39" t="str">
            <v>CLP</v>
          </cell>
          <cell r="O39" t="str">
            <v>Cameroon</v>
          </cell>
        </row>
        <row r="40">
          <cell r="B40" t="str">
            <v>8" half round bastard file and hand</v>
          </cell>
          <cell r="H40" t="str">
            <v>CNY</v>
          </cell>
          <cell r="O40" t="str">
            <v>Canada</v>
          </cell>
        </row>
        <row r="41">
          <cell r="B41" t="str">
            <v>8" Tricone M3"1/2 API Reg</v>
          </cell>
          <cell r="H41" t="str">
            <v>COP</v>
          </cell>
          <cell r="O41" t="str">
            <v>Canton and Enderbury Islands</v>
          </cell>
        </row>
        <row r="42">
          <cell r="B42" t="str">
            <v>8m flexible reinforced hose 2"+guil</v>
          </cell>
          <cell r="H42" t="str">
            <v>COR</v>
          </cell>
          <cell r="O42" t="str">
            <v>Cape Verde</v>
          </cell>
        </row>
        <row r="43">
          <cell r="B43" t="str">
            <v>8m Flexible reinforced hose 3"+guil</v>
          </cell>
          <cell r="H43" t="str">
            <v>CRC</v>
          </cell>
          <cell r="O43" t="str">
            <v>Cayman Islands</v>
          </cell>
        </row>
        <row r="44">
          <cell r="B44" t="str">
            <v>9780E Transceiver&amp;9782 FrontControl</v>
          </cell>
          <cell r="H44" t="str">
            <v>CSK</v>
          </cell>
          <cell r="O44" t="str">
            <v>Central African Republic</v>
          </cell>
        </row>
        <row r="45">
          <cell r="B45" t="str">
            <v>9780E Tx and 9782 Front Control</v>
          </cell>
          <cell r="H45" t="str">
            <v>CUP</v>
          </cell>
          <cell r="O45" t="str">
            <v>Chad</v>
          </cell>
        </row>
        <row r="46">
          <cell r="B46" t="str">
            <v>A3 Card - TFC</v>
          </cell>
          <cell r="H46" t="str">
            <v>CVE</v>
          </cell>
          <cell r="O46" t="str">
            <v>Chile</v>
          </cell>
        </row>
        <row r="47">
          <cell r="B47" t="str">
            <v>A3 Registration book - SFC wet</v>
          </cell>
          <cell r="H47" t="str">
            <v>CYP</v>
          </cell>
          <cell r="O47" t="str">
            <v>China</v>
          </cell>
        </row>
        <row r="48">
          <cell r="B48" t="str">
            <v>A4 Transfert Card</v>
          </cell>
          <cell r="H48" t="str">
            <v>DEM</v>
          </cell>
          <cell r="O48" t="str">
            <v>Christmas Island</v>
          </cell>
        </row>
        <row r="49">
          <cell r="B49" t="str">
            <v>Absorbent Pads</v>
          </cell>
          <cell r="H49" t="str">
            <v>DIN</v>
          </cell>
          <cell r="O49" t="str">
            <v>Cocos Islands</v>
          </cell>
        </row>
        <row r="50">
          <cell r="B50" t="str">
            <v>Accessories for Mental Health Progr</v>
          </cell>
          <cell r="H50" t="str">
            <v>DJF</v>
          </cell>
          <cell r="O50" t="str">
            <v>Colombia</v>
          </cell>
        </row>
        <row r="51">
          <cell r="B51" t="str">
            <v>ACF Flag</v>
          </cell>
          <cell r="H51" t="str">
            <v>DKK</v>
          </cell>
          <cell r="O51" t="str">
            <v>Comoros</v>
          </cell>
        </row>
        <row r="52">
          <cell r="B52" t="str">
            <v>ACF Rain Coat</v>
          </cell>
          <cell r="H52" t="str">
            <v>DOP</v>
          </cell>
          <cell r="O52" t="str">
            <v>Congo</v>
          </cell>
        </row>
        <row r="53">
          <cell r="B53" t="str">
            <v>ACF Vest</v>
          </cell>
          <cell r="H53" t="str">
            <v>DOS</v>
          </cell>
          <cell r="O53" t="str">
            <v>Cook Islands</v>
          </cell>
        </row>
        <row r="54">
          <cell r="B54" t="str">
            <v>Acidity</v>
          </cell>
          <cell r="H54" t="str">
            <v>DZD</v>
          </cell>
          <cell r="O54" t="str">
            <v>Costa Rica</v>
          </cell>
        </row>
        <row r="55">
          <cell r="B55" t="str">
            <v>Adaptator Spanner</v>
          </cell>
          <cell r="H55" t="str">
            <v>ECS</v>
          </cell>
          <cell r="O55" t="str">
            <v>Croatia</v>
          </cell>
        </row>
        <row r="56">
          <cell r="B56" t="str">
            <v>Adaptator Toshiba Sat A10</v>
          </cell>
          <cell r="H56" t="str">
            <v>EGP</v>
          </cell>
          <cell r="O56" t="str">
            <v>Cuba</v>
          </cell>
        </row>
        <row r="57">
          <cell r="B57" t="str">
            <v>Adaptator Toshiba Sat A30</v>
          </cell>
          <cell r="H57" t="str">
            <v>ESP</v>
          </cell>
          <cell r="O57" t="str">
            <v>Cyprus</v>
          </cell>
        </row>
        <row r="58">
          <cell r="B58" t="str">
            <v>Adaptator Toshiba Sat A60</v>
          </cell>
          <cell r="H58" t="str">
            <v>ETB</v>
          </cell>
          <cell r="O58" t="str">
            <v>Czechoslovakia</v>
          </cell>
        </row>
        <row r="59">
          <cell r="B59" t="str">
            <v>Adaptor RS232-USB</v>
          </cell>
          <cell r="H59" t="str">
            <v>EUR</v>
          </cell>
          <cell r="O59" t="str">
            <v>Czeck Republic</v>
          </cell>
        </row>
        <row r="60">
          <cell r="B60" t="str">
            <v>Aflatoxin Test Kit</v>
          </cell>
          <cell r="H60" t="str">
            <v>FBU</v>
          </cell>
          <cell r="O60" t="str">
            <v>Dem People's Rep of Korea</v>
          </cell>
        </row>
        <row r="61">
          <cell r="B61" t="str">
            <v>Aflatoxyne analysis</v>
          </cell>
          <cell r="H61" t="str">
            <v>FEC</v>
          </cell>
          <cell r="O61" t="str">
            <v>Denmark</v>
          </cell>
        </row>
        <row r="62">
          <cell r="B62" t="str">
            <v>Air Matress</v>
          </cell>
          <cell r="H62" t="str">
            <v>FIM</v>
          </cell>
          <cell r="O62" t="str">
            <v>Djibouti</v>
          </cell>
        </row>
        <row r="63">
          <cell r="B63" t="str">
            <v>Air Transport</v>
          </cell>
          <cell r="H63" t="str">
            <v>FJD</v>
          </cell>
          <cell r="O63" t="str">
            <v>Dominica</v>
          </cell>
        </row>
        <row r="64">
          <cell r="B64" t="str">
            <v>AKILEINE cream</v>
          </cell>
          <cell r="H64" t="str">
            <v>FKP</v>
          </cell>
          <cell r="O64" t="str">
            <v>Dominican Republic</v>
          </cell>
        </row>
        <row r="65">
          <cell r="B65" t="str">
            <v>Altimeter Altiplus D2</v>
          </cell>
          <cell r="H65" t="str">
            <v>FRF</v>
          </cell>
          <cell r="O65" t="str">
            <v>East Timor</v>
          </cell>
        </row>
        <row r="66">
          <cell r="B66" t="str">
            <v>Aluminium Reagent</v>
          </cell>
          <cell r="H66" t="str">
            <v>GBP</v>
          </cell>
          <cell r="O66" t="str">
            <v>Ecuador</v>
          </cell>
        </row>
        <row r="67">
          <cell r="B67" t="str">
            <v>Aluminium Sulphate</v>
          </cell>
          <cell r="H67" t="str">
            <v>GHC</v>
          </cell>
          <cell r="O67" t="str">
            <v>Egypt</v>
          </cell>
        </row>
        <row r="68">
          <cell r="B68" t="str">
            <v>Ammonia Reagent</v>
          </cell>
          <cell r="H68" t="str">
            <v>GIP</v>
          </cell>
          <cell r="O68" t="str">
            <v>El Salvador</v>
          </cell>
        </row>
        <row r="69">
          <cell r="B69" t="str">
            <v>Antenna AH2B - ICOM</v>
          </cell>
          <cell r="H69" t="str">
            <v>GMD</v>
          </cell>
          <cell r="O69" t="str">
            <v>Equatorial Guinea</v>
          </cell>
        </row>
        <row r="70">
          <cell r="B70" t="str">
            <v>Antenna for GP300</v>
          </cell>
          <cell r="H70" t="str">
            <v>GNF</v>
          </cell>
          <cell r="O70" t="str">
            <v>Estonia</v>
          </cell>
        </row>
        <row r="71">
          <cell r="B71" t="str">
            <v>Antenna for GP340</v>
          </cell>
          <cell r="H71" t="str">
            <v>GRD</v>
          </cell>
          <cell r="O71" t="str">
            <v>Ethiopia</v>
          </cell>
        </row>
        <row r="72">
          <cell r="B72" t="str">
            <v>Antenna Kathrein 71153 for VHF Base</v>
          </cell>
          <cell r="H72" t="str">
            <v>GTQ</v>
          </cell>
          <cell r="O72" t="str">
            <v>Faeroe Islands</v>
          </cell>
        </row>
        <row r="73">
          <cell r="B73" t="str">
            <v>Antenna Kathrein for VHF Base fix</v>
          </cell>
          <cell r="H73" t="str">
            <v>GWP</v>
          </cell>
          <cell r="O73" t="str">
            <v>Falkland Island</v>
          </cell>
        </row>
        <row r="74">
          <cell r="B74" t="str">
            <v>Antenna Procom for VHF Base fix</v>
          </cell>
          <cell r="H74" t="str">
            <v>GYD</v>
          </cell>
          <cell r="O74" t="str">
            <v>Fiji</v>
          </cell>
        </row>
        <row r="75">
          <cell r="B75" t="str">
            <v>Antenna Procom GP16013 for VHF Base</v>
          </cell>
          <cell r="H75" t="str">
            <v>HKD</v>
          </cell>
          <cell r="O75" t="str">
            <v>Finland</v>
          </cell>
        </row>
        <row r="76">
          <cell r="B76" t="str">
            <v>Anti-mosquito Spray</v>
          </cell>
          <cell r="H76" t="str">
            <v>HNL</v>
          </cell>
          <cell r="O76" t="str">
            <v>France</v>
          </cell>
        </row>
        <row r="77">
          <cell r="B77" t="str">
            <v>APC Back UPS RS 500VA</v>
          </cell>
          <cell r="H77" t="str">
            <v>HTG</v>
          </cell>
          <cell r="O77" t="str">
            <v>French Guiana</v>
          </cell>
        </row>
        <row r="78">
          <cell r="B78" t="str">
            <v>Arsenic-Visual detection kit</v>
          </cell>
          <cell r="H78" t="str">
            <v>HUF</v>
          </cell>
          <cell r="O78" t="str">
            <v>French Polynesia</v>
          </cell>
        </row>
        <row r="79">
          <cell r="B79" t="str">
            <v>ASTRON Regulator/power supply</v>
          </cell>
          <cell r="H79" t="str">
            <v>IDR</v>
          </cell>
          <cell r="O79" t="str">
            <v>French Southern Territories</v>
          </cell>
        </row>
        <row r="80">
          <cell r="B80" t="str">
            <v>Autonomous manual 12 V charger</v>
          </cell>
          <cell r="H80" t="str">
            <v>IDT</v>
          </cell>
          <cell r="O80" t="str">
            <v>Gabon</v>
          </cell>
        </row>
        <row r="81">
          <cell r="B81" t="str">
            <v>B5 Card - TFC (red)</v>
          </cell>
          <cell r="H81" t="str">
            <v>IEP</v>
          </cell>
          <cell r="O81" t="str">
            <v>Gambia</v>
          </cell>
        </row>
        <row r="82">
          <cell r="B82" t="str">
            <v>B5 Card SFC (dry/wet ration) (blue)</v>
          </cell>
          <cell r="H82" t="str">
            <v>ILS</v>
          </cell>
          <cell r="O82" t="str">
            <v>Georgia</v>
          </cell>
        </row>
        <row r="83">
          <cell r="B83" t="str">
            <v>Baby weighing scale</v>
          </cell>
          <cell r="H83" t="str">
            <v>INR</v>
          </cell>
          <cell r="O83" t="str">
            <v>Germany</v>
          </cell>
        </row>
        <row r="84">
          <cell r="B84" t="str">
            <v>Backpack for laptop</v>
          </cell>
          <cell r="H84" t="str">
            <v>IQD</v>
          </cell>
          <cell r="O84" t="str">
            <v>Ghana</v>
          </cell>
        </row>
        <row r="85">
          <cell r="B85" t="str">
            <v>Backpack with supports</v>
          </cell>
          <cell r="H85" t="str">
            <v>IRR</v>
          </cell>
          <cell r="O85" t="str">
            <v>Gibraltar</v>
          </cell>
        </row>
        <row r="86">
          <cell r="B86" t="str">
            <v>Bag+zipper for tpt (tank 10m3)</v>
          </cell>
          <cell r="H86" t="str">
            <v>ISK</v>
          </cell>
          <cell r="O86" t="str">
            <v>Greece</v>
          </cell>
        </row>
        <row r="87">
          <cell r="B87" t="str">
            <v>Balladeuses Manuel System</v>
          </cell>
          <cell r="H87" t="str">
            <v>ITL</v>
          </cell>
          <cell r="O87" t="str">
            <v>Greenland</v>
          </cell>
        </row>
        <row r="88">
          <cell r="B88" t="str">
            <v>Basic Options for Ford Ranger</v>
          </cell>
          <cell r="H88" t="str">
            <v>JMD</v>
          </cell>
          <cell r="O88" t="str">
            <v>Grenada</v>
          </cell>
        </row>
        <row r="89">
          <cell r="B89" t="str">
            <v>Basic Topography kit</v>
          </cell>
          <cell r="H89" t="str">
            <v>JOD</v>
          </cell>
          <cell r="O89" t="str">
            <v>Guadeloupe</v>
          </cell>
        </row>
        <row r="90">
          <cell r="B90" t="str">
            <v>Battery  for Laptop</v>
          </cell>
          <cell r="H90" t="str">
            <v>JPY</v>
          </cell>
          <cell r="O90" t="str">
            <v>Guam</v>
          </cell>
        </row>
        <row r="91">
          <cell r="B91" t="str">
            <v>Battery charger for digital camera</v>
          </cell>
          <cell r="H91" t="str">
            <v>KES</v>
          </cell>
          <cell r="O91" t="str">
            <v>Guatemala</v>
          </cell>
        </row>
        <row r="92">
          <cell r="B92" t="str">
            <v>Battery condition monitor</v>
          </cell>
          <cell r="H92" t="str">
            <v>KHR</v>
          </cell>
          <cell r="O92" t="str">
            <v>Guernsey and Jersey</v>
          </cell>
        </row>
        <row r="93">
          <cell r="B93" t="str">
            <v>Battery Dell latitude D 505</v>
          </cell>
          <cell r="H93" t="str">
            <v>KIP</v>
          </cell>
          <cell r="O93" t="str">
            <v>Guinea</v>
          </cell>
        </row>
        <row r="94">
          <cell r="B94" t="str">
            <v>Battery Toshiba Sat A10</v>
          </cell>
          <cell r="H94" t="str">
            <v>KMF</v>
          </cell>
          <cell r="O94" t="str">
            <v>Guinea-Bissau</v>
          </cell>
        </row>
        <row r="95">
          <cell r="B95" t="str">
            <v>Battery Toshiba Sat A30</v>
          </cell>
          <cell r="H95" t="str">
            <v>KPW</v>
          </cell>
          <cell r="O95" t="str">
            <v>Guyana</v>
          </cell>
        </row>
        <row r="96">
          <cell r="B96" t="str">
            <v>Battery Toshiba Sat A60</v>
          </cell>
          <cell r="H96" t="str">
            <v>KRW</v>
          </cell>
          <cell r="O96" t="str">
            <v>Haiti</v>
          </cell>
        </row>
        <row r="97">
          <cell r="B97" t="str">
            <v>Battery Toshiba sat pro M70</v>
          </cell>
          <cell r="H97" t="str">
            <v>KSH</v>
          </cell>
          <cell r="O97" t="str">
            <v>Heard and McDonald Islands</v>
          </cell>
        </row>
        <row r="98">
          <cell r="B98" t="str">
            <v>Beyond farmer first - ITP</v>
          </cell>
          <cell r="H98" t="str">
            <v>KWD</v>
          </cell>
          <cell r="O98" t="str">
            <v>Honduras</v>
          </cell>
        </row>
        <row r="99">
          <cell r="B99" t="str">
            <v>Bgan Explorer TT500 sat phone kit</v>
          </cell>
          <cell r="H99" t="str">
            <v>KYD</v>
          </cell>
          <cell r="O99" t="str">
            <v>Hong Kong</v>
          </cell>
        </row>
        <row r="100">
          <cell r="B100" t="str">
            <v>BGAN TT500 100 - 240 V adapter</v>
          </cell>
          <cell r="H100" t="str">
            <v>LBP</v>
          </cell>
          <cell r="O100" t="str">
            <v>Hungary</v>
          </cell>
        </row>
        <row r="101">
          <cell r="B101" t="str">
            <v>BGAN TT500 12V cigar lighter adapt.</v>
          </cell>
          <cell r="H101" t="str">
            <v xml:space="preserve">LD </v>
          </cell>
          <cell r="O101" t="str">
            <v>Iceland</v>
          </cell>
        </row>
        <row r="102">
          <cell r="B102" t="str">
            <v>BGAN TT500 battery</v>
          </cell>
          <cell r="H102" t="str">
            <v>LKR</v>
          </cell>
          <cell r="O102" t="str">
            <v>India</v>
          </cell>
        </row>
        <row r="103">
          <cell r="B103" t="str">
            <v>BGAN TT500 external waterproof boxe</v>
          </cell>
          <cell r="H103" t="str">
            <v>LRD</v>
          </cell>
          <cell r="O103" t="str">
            <v>Indonesia</v>
          </cell>
        </row>
        <row r="104">
          <cell r="B104" t="str">
            <v>Big spiral notebook 21x29.7-180p</v>
          </cell>
          <cell r="H104" t="str">
            <v>LSL</v>
          </cell>
          <cell r="O104" t="str">
            <v>Iran</v>
          </cell>
        </row>
        <row r="105">
          <cell r="B105" t="str">
            <v>Biscuits BP 5</v>
          </cell>
          <cell r="H105" t="str">
            <v>LUF</v>
          </cell>
          <cell r="O105" t="str">
            <v>Iraq</v>
          </cell>
        </row>
        <row r="106">
          <cell r="B106" t="str">
            <v>Biscuits NRG-5</v>
          </cell>
          <cell r="H106" t="str">
            <v>LYD</v>
          </cell>
          <cell r="O106" t="str">
            <v>Ireland</v>
          </cell>
        </row>
        <row r="107">
          <cell r="B107" t="str">
            <v>Bladder 10 000 liters</v>
          </cell>
          <cell r="H107" t="str">
            <v>MAD</v>
          </cell>
          <cell r="O107" t="str">
            <v>Isle of Man</v>
          </cell>
        </row>
        <row r="108">
          <cell r="B108" t="str">
            <v>Bladder 20 000 liters</v>
          </cell>
          <cell r="H108" t="str">
            <v>MGF</v>
          </cell>
          <cell r="O108" t="str">
            <v>Israel</v>
          </cell>
        </row>
        <row r="109">
          <cell r="B109" t="str">
            <v>Bladder 2000 liters</v>
          </cell>
          <cell r="H109" t="str">
            <v>MMK</v>
          </cell>
          <cell r="O109" t="str">
            <v>Italy</v>
          </cell>
        </row>
        <row r="110">
          <cell r="B110" t="str">
            <v>Bladder 5000 liters</v>
          </cell>
          <cell r="H110" t="str">
            <v>MNT</v>
          </cell>
          <cell r="O110" t="str">
            <v>Ivory Coast</v>
          </cell>
        </row>
        <row r="111">
          <cell r="B111" t="str">
            <v>Bladder Repair kit</v>
          </cell>
          <cell r="H111" t="str">
            <v>MOP</v>
          </cell>
          <cell r="O111" t="str">
            <v>Jamaica</v>
          </cell>
        </row>
        <row r="112">
          <cell r="B112" t="str">
            <v>Blankets</v>
          </cell>
          <cell r="H112" t="str">
            <v>MRO</v>
          </cell>
          <cell r="O112" t="str">
            <v>Japan</v>
          </cell>
        </row>
        <row r="113">
          <cell r="B113" t="str">
            <v>Boîtes à outils 40 cm</v>
          </cell>
          <cell r="H113" t="str">
            <v>MTP</v>
          </cell>
          <cell r="O113" t="str">
            <v>Johnston Island</v>
          </cell>
        </row>
        <row r="114">
          <cell r="B114" t="str">
            <v>Boîtes micropure</v>
          </cell>
          <cell r="H114" t="str">
            <v>MUR</v>
          </cell>
          <cell r="O114" t="str">
            <v>Jordan</v>
          </cell>
        </row>
        <row r="115">
          <cell r="B115" t="str">
            <v>Bucket plastic 10l green/blue color</v>
          </cell>
          <cell r="H115" t="str">
            <v>MVR</v>
          </cell>
          <cell r="O115" t="str">
            <v>Kampuchea</v>
          </cell>
        </row>
        <row r="116">
          <cell r="B116" t="str">
            <v>Buckets of 15L (graduated)</v>
          </cell>
          <cell r="H116" t="str">
            <v>MWK</v>
          </cell>
          <cell r="O116" t="str">
            <v>Kazakstan</v>
          </cell>
        </row>
        <row r="117">
          <cell r="B117" t="str">
            <v>Cable for GM340</v>
          </cell>
          <cell r="H117" t="str">
            <v>MXP</v>
          </cell>
          <cell r="O117" t="str">
            <v>Kenya</v>
          </cell>
        </row>
        <row r="118">
          <cell r="B118" t="str">
            <v>Cable for GP340</v>
          </cell>
          <cell r="H118" t="str">
            <v>MYR</v>
          </cell>
          <cell r="O118" t="str">
            <v>Kiribati</v>
          </cell>
        </row>
        <row r="119">
          <cell r="B119" t="str">
            <v>Cable Handset  IC F30LT &amp; Software</v>
          </cell>
          <cell r="H119" t="str">
            <v>MZM</v>
          </cell>
          <cell r="O119" t="str">
            <v>Kuwait</v>
          </cell>
        </row>
        <row r="120">
          <cell r="B120" t="str">
            <v>Cable USB-RS232 A for Iridium 9505A</v>
          </cell>
          <cell r="H120" t="str">
            <v>NGN</v>
          </cell>
          <cell r="O120" t="str">
            <v>Kyrgyztan</v>
          </cell>
        </row>
        <row r="121">
          <cell r="B121" t="str">
            <v>Cadmium</v>
          </cell>
          <cell r="H121" t="str">
            <v>NIC</v>
          </cell>
          <cell r="O121" t="str">
            <v>Lao People's Dem Rep</v>
          </cell>
        </row>
        <row r="122">
          <cell r="B122" t="str">
            <v>Calcium Hardness Reagent</v>
          </cell>
          <cell r="H122" t="str">
            <v>NLG</v>
          </cell>
          <cell r="O122" t="str">
            <v>Latvia</v>
          </cell>
        </row>
        <row r="123">
          <cell r="B123" t="str">
            <v>Calcium Hypochlorite 1*500gr 70%</v>
          </cell>
          <cell r="H123" t="str">
            <v>NOK</v>
          </cell>
          <cell r="O123" t="str">
            <v>Lebanon</v>
          </cell>
        </row>
        <row r="124">
          <cell r="B124" t="str">
            <v>Calcium Hypochlorite 10*450gr 70%</v>
          </cell>
          <cell r="H124" t="str">
            <v>NPR</v>
          </cell>
          <cell r="O124" t="str">
            <v>Lesotho</v>
          </cell>
        </row>
        <row r="125">
          <cell r="B125" t="str">
            <v>Calcium Hypochlorite 10*500gr 65%</v>
          </cell>
          <cell r="H125" t="str">
            <v>NZD</v>
          </cell>
          <cell r="O125" t="str">
            <v>Liberia</v>
          </cell>
        </row>
        <row r="126">
          <cell r="B126" t="str">
            <v>Calcium Hypochlorite 9*450gr 70%</v>
          </cell>
          <cell r="H126" t="str">
            <v>OMR</v>
          </cell>
          <cell r="O126" t="str">
            <v>Libyan Arab Jermahimiya</v>
          </cell>
        </row>
        <row r="127">
          <cell r="B127" t="str">
            <v>CAMERA SONY TRV25</v>
          </cell>
          <cell r="H127" t="str">
            <v>PAB</v>
          </cell>
          <cell r="O127" t="str">
            <v>Liechtenstein</v>
          </cell>
        </row>
        <row r="128">
          <cell r="B128" t="str">
            <v>Cart BK BCI21 for Canon 2000/4000</v>
          </cell>
          <cell r="H128" t="str">
            <v>PAR</v>
          </cell>
          <cell r="O128" t="str">
            <v>Lithuania</v>
          </cell>
        </row>
        <row r="129">
          <cell r="B129" t="str">
            <v>Cart Black BC02 for Canon 2xx/1000</v>
          </cell>
          <cell r="H129" t="str">
            <v>PES</v>
          </cell>
          <cell r="O129" t="str">
            <v>Luxembourg</v>
          </cell>
        </row>
        <row r="130">
          <cell r="B130" t="str">
            <v>Cart Color BC05 for Canon 2xx/1000</v>
          </cell>
          <cell r="H130" t="str">
            <v>PGK</v>
          </cell>
          <cell r="O130" t="str">
            <v>Macau</v>
          </cell>
        </row>
        <row r="131">
          <cell r="B131" t="str">
            <v>Cartridge Black</v>
          </cell>
          <cell r="H131" t="str">
            <v>PHP</v>
          </cell>
          <cell r="O131" t="str">
            <v>Macedonia</v>
          </cell>
        </row>
        <row r="132">
          <cell r="B132" t="str">
            <v>Cartridge black BCI-3EBK for IP4000</v>
          </cell>
          <cell r="H132" t="str">
            <v>PKR</v>
          </cell>
          <cell r="O132" t="str">
            <v>Madagascar</v>
          </cell>
        </row>
        <row r="133">
          <cell r="B133" t="str">
            <v>Cartridge Black C6614A for HP 640C</v>
          </cell>
          <cell r="H133" t="str">
            <v>PLZ</v>
          </cell>
          <cell r="O133" t="str">
            <v>Malawi</v>
          </cell>
        </row>
        <row r="134">
          <cell r="B134" t="str">
            <v>Cartridge Black for printer HP930C</v>
          </cell>
          <cell r="H134" t="str">
            <v>PTE</v>
          </cell>
          <cell r="O134" t="str">
            <v>Malaysia</v>
          </cell>
        </row>
        <row r="135">
          <cell r="B135" t="str">
            <v>Cartridge Black for printer HP940 C</v>
          </cell>
          <cell r="H135" t="str">
            <v>PYG</v>
          </cell>
          <cell r="O135" t="str">
            <v>Maldives</v>
          </cell>
        </row>
        <row r="136">
          <cell r="B136" t="str">
            <v>Cartridge black PGI-5BK for IP4200</v>
          </cell>
          <cell r="H136" t="str">
            <v>QAR</v>
          </cell>
          <cell r="O136" t="str">
            <v>Mali</v>
          </cell>
        </row>
        <row r="137">
          <cell r="B137" t="str">
            <v>Cartridge Color</v>
          </cell>
          <cell r="H137" t="str">
            <v>RIL</v>
          </cell>
          <cell r="O137" t="str">
            <v>Malta</v>
          </cell>
        </row>
        <row r="138">
          <cell r="B138" t="str">
            <v>Cartridge Color 51649A for HP 640C</v>
          </cell>
          <cell r="H138" t="str">
            <v>RND</v>
          </cell>
          <cell r="O138" t="str">
            <v>Marshall Islands</v>
          </cell>
        </row>
        <row r="139">
          <cell r="B139" t="str">
            <v>Cartridge color 8CMY+8 BK for 4200</v>
          </cell>
          <cell r="H139" t="str">
            <v>ROL</v>
          </cell>
          <cell r="O139" t="str">
            <v>Martinique</v>
          </cell>
        </row>
        <row r="140">
          <cell r="B140" t="str">
            <v>Cartridge color BCI6 CMY forIP4000</v>
          </cell>
          <cell r="H140" t="str">
            <v>RPS</v>
          </cell>
          <cell r="O140" t="str">
            <v>Mauretania</v>
          </cell>
        </row>
        <row r="141">
          <cell r="B141" t="str">
            <v>Cartridge Color for printer HP930 C</v>
          </cell>
          <cell r="H141" t="str">
            <v>RRS</v>
          </cell>
          <cell r="O141" t="str">
            <v>Mauritius</v>
          </cell>
        </row>
        <row r="142">
          <cell r="B142" t="str">
            <v>CD ROM (pack of 10)</v>
          </cell>
          <cell r="H142" t="str">
            <v>RUR</v>
          </cell>
          <cell r="O142" t="str">
            <v>Mexico</v>
          </cell>
        </row>
        <row r="143">
          <cell r="B143" t="str">
            <v>Challenges of complementarity-ICRC</v>
          </cell>
          <cell r="H143" t="str">
            <v>RWF</v>
          </cell>
          <cell r="O143" t="str">
            <v>Micronesia</v>
          </cell>
        </row>
        <row r="144">
          <cell r="B144" t="str">
            <v>Chart BMI adult</v>
          </cell>
          <cell r="H144" t="str">
            <v>SAR</v>
          </cell>
          <cell r="O144" t="str">
            <v>Midway Islands</v>
          </cell>
        </row>
        <row r="145">
          <cell r="B145" t="str">
            <v>Chart W/H adolescent (female)</v>
          </cell>
          <cell r="H145" t="str">
            <v>SBD</v>
          </cell>
          <cell r="O145" t="str">
            <v>Moldova</v>
          </cell>
        </row>
        <row r="146">
          <cell r="B146" t="str">
            <v>Chart W/H adolescent (male)</v>
          </cell>
          <cell r="H146" t="str">
            <v>SCR</v>
          </cell>
          <cell r="O146" t="str">
            <v>Monaco</v>
          </cell>
        </row>
        <row r="147">
          <cell r="B147" t="str">
            <v>Chart W/H child</v>
          </cell>
          <cell r="H147" t="str">
            <v>SDP</v>
          </cell>
          <cell r="O147" t="str">
            <v>Mongolia</v>
          </cell>
        </row>
        <row r="148">
          <cell r="B148" t="str">
            <v>Chlorination kit</v>
          </cell>
          <cell r="H148" t="str">
            <v>SEK</v>
          </cell>
          <cell r="O148" t="str">
            <v>Montserrat</v>
          </cell>
        </row>
        <row r="149">
          <cell r="B149" t="str">
            <v>Chlorination kit without HTH</v>
          </cell>
          <cell r="H149" t="str">
            <v>SGD</v>
          </cell>
          <cell r="O149" t="str">
            <v>Morocco</v>
          </cell>
        </row>
        <row r="150">
          <cell r="B150" t="str">
            <v>Chlorination-floculation kit</v>
          </cell>
          <cell r="H150" t="str">
            <v>SHP</v>
          </cell>
          <cell r="O150" t="str">
            <v>Mozambique</v>
          </cell>
        </row>
        <row r="151">
          <cell r="B151" t="str">
            <v>Chlorine DPD (free) Reagent</v>
          </cell>
          <cell r="H151" t="str">
            <v>SLL</v>
          </cell>
          <cell r="O151" t="str">
            <v>Namibia</v>
          </cell>
        </row>
        <row r="152">
          <cell r="B152" t="str">
            <v>Cigar lighter cable for GPS</v>
          </cell>
          <cell r="H152" t="str">
            <v>SOM</v>
          </cell>
          <cell r="O152" t="str">
            <v>Nauru</v>
          </cell>
        </row>
        <row r="153">
          <cell r="B153" t="str">
            <v>Clinometer - stock</v>
          </cell>
          <cell r="H153" t="str">
            <v>SOS</v>
          </cell>
          <cell r="O153" t="str">
            <v>Nepal</v>
          </cell>
        </row>
        <row r="154">
          <cell r="B154" t="str">
            <v>Cloning cable for IC F30LT</v>
          </cell>
          <cell r="H154" t="str">
            <v>SRG</v>
          </cell>
          <cell r="O154" t="str">
            <v>Netherlands Antilles</v>
          </cell>
        </row>
        <row r="155">
          <cell r="B155" t="str">
            <v>Clostridium Perfringens</v>
          </cell>
          <cell r="H155" t="str">
            <v>SSH</v>
          </cell>
          <cell r="O155" t="str">
            <v>Netherlands, The</v>
          </cell>
        </row>
        <row r="156">
          <cell r="B156" t="str">
            <v>Coaxial cable 0,5m RG213</v>
          </cell>
          <cell r="H156" t="str">
            <v>STD</v>
          </cell>
          <cell r="O156" t="str">
            <v>Neutral Zone</v>
          </cell>
        </row>
        <row r="157">
          <cell r="B157" t="str">
            <v>Coaxial cable 1m RG 213 PL/PL</v>
          </cell>
          <cell r="H157" t="str">
            <v>SUR</v>
          </cell>
          <cell r="O157" t="str">
            <v>New Caledonia</v>
          </cell>
        </row>
        <row r="158">
          <cell r="B158" t="str">
            <v>Coaxial cable 30m RG 213 PL/PL</v>
          </cell>
          <cell r="H158" t="str">
            <v>SVC</v>
          </cell>
          <cell r="O158" t="str">
            <v>New Zealand</v>
          </cell>
        </row>
        <row r="159">
          <cell r="B159" t="str">
            <v>Coaxial cable 30m RG58</v>
          </cell>
          <cell r="H159" t="str">
            <v>SYP</v>
          </cell>
          <cell r="O159" t="str">
            <v>Nicaragua</v>
          </cell>
        </row>
        <row r="160">
          <cell r="B160" t="str">
            <v>Coaxial cable RG213 PL/PL, 50m</v>
          </cell>
          <cell r="H160" t="str">
            <v>SZL</v>
          </cell>
          <cell r="O160" t="str">
            <v>Niger</v>
          </cell>
        </row>
        <row r="161">
          <cell r="B161" t="str">
            <v>CODAN 9113B power supply</v>
          </cell>
          <cell r="H161" t="str">
            <v>TAK</v>
          </cell>
          <cell r="O161" t="str">
            <v>Nigeria</v>
          </cell>
        </row>
        <row r="162">
          <cell r="B162" t="str">
            <v>CODAN 9350 Coaxial Cable 6m</v>
          </cell>
          <cell r="H162" t="str">
            <v>THB</v>
          </cell>
          <cell r="O162" t="str">
            <v>Niue</v>
          </cell>
        </row>
        <row r="163">
          <cell r="B163" t="str">
            <v>CODAN 9350 Control Cable 6m</v>
          </cell>
          <cell r="H163" t="str">
            <v>TND</v>
          </cell>
          <cell r="O163" t="str">
            <v>Norfolk Island</v>
          </cell>
        </row>
        <row r="164">
          <cell r="B164" t="str">
            <v>CODAN 9350 Spring Antenna</v>
          </cell>
          <cell r="H164" t="str">
            <v>TOP</v>
          </cell>
          <cell r="O164" t="str">
            <v>Norway</v>
          </cell>
        </row>
        <row r="165">
          <cell r="B165" t="str">
            <v>CODAN 9350 Whip Top 1,6m</v>
          </cell>
          <cell r="H165" t="str">
            <v>TRL</v>
          </cell>
          <cell r="O165" t="str">
            <v>Oman</v>
          </cell>
        </row>
        <row r="166">
          <cell r="B166" t="str">
            <v>Codan 9360 E Radio</v>
          </cell>
          <cell r="H166" t="str">
            <v>TTD</v>
          </cell>
          <cell r="O166" t="str">
            <v>Pacific Islands</v>
          </cell>
        </row>
        <row r="167">
          <cell r="B167" t="str">
            <v>CODAN 9780 Power Cable</v>
          </cell>
          <cell r="H167" t="str">
            <v>TWD</v>
          </cell>
          <cell r="O167" t="str">
            <v>Pakistan</v>
          </cell>
        </row>
        <row r="168">
          <cell r="B168" t="str">
            <v>Codan 9780E Tx (for HF mobile)</v>
          </cell>
          <cell r="H168" t="str">
            <v>TZS</v>
          </cell>
          <cell r="O168" t="str">
            <v>Palau</v>
          </cell>
        </row>
        <row r="169">
          <cell r="B169" t="str">
            <v>CODAN 9782 Control Panel</v>
          </cell>
          <cell r="H169" t="str">
            <v>UGX</v>
          </cell>
          <cell r="O169" t="str">
            <v>Panama</v>
          </cell>
        </row>
        <row r="170">
          <cell r="B170" t="str">
            <v>CODAN Code 702 float charging cable</v>
          </cell>
          <cell r="H170" t="str">
            <v>USD</v>
          </cell>
          <cell r="O170" t="str">
            <v>Papua New Guinea</v>
          </cell>
        </row>
        <row r="171">
          <cell r="B171" t="str">
            <v>CODAN Code 711 Fuse carrier</v>
          </cell>
          <cell r="H171" t="str">
            <v>USN</v>
          </cell>
          <cell r="O171" t="str">
            <v>Paraguay</v>
          </cell>
        </row>
        <row r="172">
          <cell r="B172" t="str">
            <v>CODAN Code 712 Fuse 32A</v>
          </cell>
          <cell r="H172" t="str">
            <v>UYP</v>
          </cell>
          <cell r="O172" t="str">
            <v>Peru</v>
          </cell>
        </row>
        <row r="173">
          <cell r="B173" t="str">
            <v>CODAN Loudspeaker</v>
          </cell>
          <cell r="H173" t="str">
            <v>UZS</v>
          </cell>
          <cell r="O173" t="str">
            <v>Philippines</v>
          </cell>
        </row>
        <row r="174">
          <cell r="B174" t="str">
            <v>Codan NGT SR Base Transceiver</v>
          </cell>
          <cell r="H174" t="str">
            <v>VEB</v>
          </cell>
          <cell r="O174" t="str">
            <v>Pitcairn</v>
          </cell>
        </row>
        <row r="175">
          <cell r="B175" t="str">
            <v>Codan NGT VR Desktop Tx Only</v>
          </cell>
          <cell r="H175" t="str">
            <v>VND</v>
          </cell>
          <cell r="O175" t="str">
            <v>Poland</v>
          </cell>
        </row>
        <row r="176">
          <cell r="B176" t="str">
            <v>CODAN NGT VR Mobile Tx only</v>
          </cell>
          <cell r="H176" t="str">
            <v>VUV</v>
          </cell>
          <cell r="O176" t="str">
            <v>Portugal</v>
          </cell>
        </row>
        <row r="177">
          <cell r="B177" t="str">
            <v>Codan Rad.NGT SR Fix (Transc. only)</v>
          </cell>
          <cell r="H177" t="str">
            <v>WST</v>
          </cell>
          <cell r="O177" t="str">
            <v>Puerto Rico</v>
          </cell>
        </row>
        <row r="178">
          <cell r="B178" t="str">
            <v>Collapsible Jerrycans 20 litres</v>
          </cell>
          <cell r="H178" t="str">
            <v>XAF</v>
          </cell>
          <cell r="O178" t="str">
            <v>Quatar</v>
          </cell>
        </row>
        <row r="179">
          <cell r="B179" t="str">
            <v>Collapsible whip antenna</v>
          </cell>
          <cell r="H179" t="str">
            <v>XCD</v>
          </cell>
          <cell r="O179" t="str">
            <v>Rep of Korea</v>
          </cell>
        </row>
        <row r="180">
          <cell r="B180" t="str">
            <v>Communication&amp;nutrition-L'Harmattan</v>
          </cell>
          <cell r="H180" t="str">
            <v>XOF</v>
          </cell>
          <cell r="O180" t="str">
            <v>Reunion</v>
          </cell>
        </row>
        <row r="181">
          <cell r="B181" t="str">
            <v>COMPOSITION AND ORGANOLEPTIC</v>
          </cell>
          <cell r="H181" t="str">
            <v>XPF</v>
          </cell>
          <cell r="O181" t="str">
            <v>Romania</v>
          </cell>
        </row>
        <row r="182">
          <cell r="B182" t="str">
            <v>Compressor Drilling Kit</v>
          </cell>
          <cell r="H182" t="str">
            <v>YER</v>
          </cell>
          <cell r="O182" t="str">
            <v>Russia</v>
          </cell>
        </row>
        <row r="183">
          <cell r="B183" t="str">
            <v>Condoms</v>
          </cell>
          <cell r="H183" t="str">
            <v>YUD</v>
          </cell>
          <cell r="O183" t="str">
            <v>Rwanda</v>
          </cell>
        </row>
        <row r="184">
          <cell r="B184" t="str">
            <v>Conduite cas épidémie méningite-MSF</v>
          </cell>
          <cell r="H184" t="str">
            <v>ZMK</v>
          </cell>
          <cell r="O184" t="str">
            <v>Saint Kitts and Nevis</v>
          </cell>
        </row>
        <row r="185">
          <cell r="B185" t="str">
            <v>Control of communicable diseas-APHA</v>
          </cell>
          <cell r="H185" t="str">
            <v>ZRZ</v>
          </cell>
          <cell r="O185" t="str">
            <v>Samoa</v>
          </cell>
        </row>
        <row r="186">
          <cell r="B186" t="str">
            <v>COOKINK POT 100 L WITH COVER</v>
          </cell>
          <cell r="O186" t="str">
            <v>San Marino</v>
          </cell>
        </row>
        <row r="187">
          <cell r="B187" t="str">
            <v>Copper Grease</v>
          </cell>
          <cell r="O187" t="str">
            <v>Sao Tome and Principe</v>
          </cell>
        </row>
        <row r="188">
          <cell r="B188" t="str">
            <v>Copper Reagent</v>
          </cell>
          <cell r="O188" t="str">
            <v>Saudi Arabia</v>
          </cell>
        </row>
        <row r="189">
          <cell r="B189" t="str">
            <v>Culture Medium</v>
          </cell>
          <cell r="O189" t="str">
            <v>Senegal</v>
          </cell>
        </row>
        <row r="190">
          <cell r="B190" t="str">
            <v>Cutter</v>
          </cell>
          <cell r="O190" t="str">
            <v>Seychelles</v>
          </cell>
        </row>
        <row r="191">
          <cell r="B191" t="str">
            <v>Delivery Note ACF</v>
          </cell>
          <cell r="O191" t="str">
            <v>Sierra Leone</v>
          </cell>
        </row>
        <row r="192">
          <cell r="B192" t="str">
            <v>Dell Lattitude D 520</v>
          </cell>
          <cell r="O192" t="str">
            <v>Singapore</v>
          </cell>
        </row>
        <row r="193">
          <cell r="B193" t="str">
            <v>Dell Lattitude D 530</v>
          </cell>
          <cell r="O193" t="str">
            <v>Slovakia</v>
          </cell>
        </row>
        <row r="194">
          <cell r="B194" t="str">
            <v>Developt of on-site sanitation-WHO</v>
          </cell>
          <cell r="O194" t="str">
            <v>Slovenia</v>
          </cell>
        </row>
        <row r="195">
          <cell r="B195" t="str">
            <v>Dict. pratique droit humanitaire</v>
          </cell>
          <cell r="O195" t="str">
            <v>Solomon Islands</v>
          </cell>
        </row>
        <row r="196">
          <cell r="B196" t="str">
            <v>Digital Camera</v>
          </cell>
          <cell r="O196" t="str">
            <v>Somalia</v>
          </cell>
        </row>
        <row r="197">
          <cell r="B197" t="str">
            <v>Digital Scale Model KD-400SV</v>
          </cell>
          <cell r="O197" t="str">
            <v>South Africa</v>
          </cell>
        </row>
        <row r="198">
          <cell r="B198" t="str">
            <v>Dispensary tenet 4 x 7 meters</v>
          </cell>
          <cell r="O198" t="str">
            <v>Spain</v>
          </cell>
        </row>
        <row r="199">
          <cell r="B199" t="str">
            <v>Dispensary Tent</v>
          </cell>
          <cell r="O199" t="str">
            <v>Sri Lanka</v>
          </cell>
        </row>
        <row r="200">
          <cell r="B200" t="str">
            <v>Double Cab Ford Ranger</v>
          </cell>
          <cell r="O200" t="str">
            <v>St Helena</v>
          </cell>
        </row>
        <row r="201">
          <cell r="B201" t="str">
            <v>Drilling Foam</v>
          </cell>
          <cell r="O201" t="str">
            <v>St Lucia</v>
          </cell>
        </row>
        <row r="202">
          <cell r="B202" t="str">
            <v>Drilling Machine ACF/PAT 201 kit</v>
          </cell>
          <cell r="O202" t="str">
            <v>St Pierre and Miquelon</v>
          </cell>
        </row>
        <row r="203">
          <cell r="B203" t="str">
            <v>DRILLING SERVICE</v>
          </cell>
          <cell r="O203" t="str">
            <v>St Vincent</v>
          </cell>
        </row>
        <row r="204">
          <cell r="B204" t="str">
            <v>Drinking-water quality Vol 1 - WHO</v>
          </cell>
          <cell r="O204" t="str">
            <v>Sudan</v>
          </cell>
        </row>
        <row r="205">
          <cell r="B205" t="str">
            <v>DSM with vitamins A &amp; D</v>
          </cell>
          <cell r="O205" t="str">
            <v>Suriname</v>
          </cell>
        </row>
        <row r="206">
          <cell r="B206" t="str">
            <v>DVD-ROM (PACK DE 25)</v>
          </cell>
          <cell r="O206" t="str">
            <v>Svalbard and Jan Mayen Islands</v>
          </cell>
        </row>
        <row r="207">
          <cell r="B207" t="str">
            <v>Dymo</v>
          </cell>
          <cell r="O207" t="str">
            <v>Swaziland</v>
          </cell>
        </row>
        <row r="208">
          <cell r="B208" t="str">
            <v>E-Coli Water Analysis</v>
          </cell>
          <cell r="O208" t="str">
            <v>Sweden</v>
          </cell>
        </row>
        <row r="209">
          <cell r="B209" t="str">
            <v>Elec winch  with TJM Bullbar Toyota</v>
          </cell>
          <cell r="O209" t="str">
            <v>Switzerland</v>
          </cell>
        </row>
        <row r="210">
          <cell r="B210" t="str">
            <v>Elec winch with TJM Bullbar</v>
          </cell>
          <cell r="O210" t="str">
            <v>Syrian Arab Republic</v>
          </cell>
        </row>
        <row r="211">
          <cell r="B211" t="str">
            <v>Electric crocodile clip 12V adapter</v>
          </cell>
          <cell r="O211" t="str">
            <v>Taiwan</v>
          </cell>
        </row>
        <row r="212">
          <cell r="B212" t="str">
            <v>Electric dewatering pumpKit TSURUMI</v>
          </cell>
          <cell r="O212" t="str">
            <v>Tajikstan</v>
          </cell>
        </row>
        <row r="213">
          <cell r="B213" t="str">
            <v>Electronic adult weighing scale</v>
          </cell>
          <cell r="O213" t="str">
            <v>Tanzania</v>
          </cell>
        </row>
        <row r="214">
          <cell r="B214" t="str">
            <v>Engineering in emergencies - ITP</v>
          </cell>
          <cell r="O214" t="str">
            <v>Thailand</v>
          </cell>
        </row>
        <row r="215">
          <cell r="B215" t="str">
            <v>Essential drugs - MSF</v>
          </cell>
          <cell r="O215" t="str">
            <v>Togo</v>
          </cell>
        </row>
        <row r="216">
          <cell r="B216" t="str">
            <v>Express/rapid mail Transport</v>
          </cell>
          <cell r="O216" t="str">
            <v>Tokelau</v>
          </cell>
        </row>
        <row r="217">
          <cell r="B217" t="str">
            <v>External Hard Disk Drive</v>
          </cell>
          <cell r="O217" t="str">
            <v>Tonga</v>
          </cell>
        </row>
        <row r="218">
          <cell r="B218" t="str">
            <v>External keyboard for desktop</v>
          </cell>
          <cell r="O218" t="str">
            <v>Trinidad and Tobago</v>
          </cell>
        </row>
        <row r="219">
          <cell r="B219" t="str">
            <v>External mouse for desktop</v>
          </cell>
          <cell r="O219" t="str">
            <v>Tunisia</v>
          </cell>
        </row>
        <row r="220">
          <cell r="B220" t="str">
            <v>Extraction of fat</v>
          </cell>
          <cell r="O220" t="str">
            <v>Turkey</v>
          </cell>
        </row>
        <row r="221">
          <cell r="B221" t="str">
            <v>Farming for the future - Macmillan</v>
          </cell>
          <cell r="O221" t="str">
            <v>Turkmenistan</v>
          </cell>
        </row>
        <row r="222">
          <cell r="B222" t="str">
            <v>Fat Acid composition analysis</v>
          </cell>
          <cell r="O222" t="str">
            <v>Turks and Caicos Islands</v>
          </cell>
        </row>
        <row r="223">
          <cell r="B223" t="str">
            <v>Feas.&amp;accept. without conductimeter</v>
          </cell>
          <cell r="O223" t="str">
            <v>Tuvalu</v>
          </cell>
        </row>
        <row r="224">
          <cell r="B224" t="str">
            <v>Feasibility  and acceptance Kit</v>
          </cell>
          <cell r="O224" t="str">
            <v>Uganda</v>
          </cell>
        </row>
        <row r="225">
          <cell r="B225" t="str">
            <v>Felt-tip pen</v>
          </cell>
          <cell r="O225" t="str">
            <v>Ukraina</v>
          </cell>
        </row>
        <row r="226">
          <cell r="B226" t="str">
            <v>Field Compass SUUNTO KB14 360</v>
          </cell>
          <cell r="O226" t="str">
            <v>Union of Soviet Socialist Rep</v>
          </cell>
        </row>
        <row r="227">
          <cell r="B227" t="str">
            <v>Field Medical Emergency Bag</v>
          </cell>
          <cell r="O227" t="str">
            <v>United Arab Emirates</v>
          </cell>
        </row>
        <row r="228">
          <cell r="B228" t="str">
            <v>Filtre à eau</v>
          </cell>
          <cell r="O228" t="str">
            <v>United Kingdom</v>
          </cell>
        </row>
        <row r="229">
          <cell r="B229" t="str">
            <v>Flash Disk INTUIX</v>
          </cell>
          <cell r="O229" t="str">
            <v>United States</v>
          </cell>
        </row>
        <row r="230">
          <cell r="B230" t="str">
            <v>Fluorid Reagent</v>
          </cell>
          <cell r="O230" t="str">
            <v>Uruguay</v>
          </cell>
        </row>
        <row r="231">
          <cell r="B231" t="str">
            <v>Food scarcity &amp; famine - Oxfam</v>
          </cell>
          <cell r="O231" t="str">
            <v>US Misc Pacific Islands</v>
          </cell>
        </row>
        <row r="232">
          <cell r="B232" t="str">
            <v>Food Security Software (Sphinx)</v>
          </cell>
          <cell r="O232" t="str">
            <v>US Virgin Islands</v>
          </cell>
        </row>
        <row r="233">
          <cell r="B233" t="str">
            <v>Formation personnels de santé - MSF</v>
          </cell>
          <cell r="O233" t="str">
            <v>Uzbekistan</v>
          </cell>
        </row>
        <row r="234">
          <cell r="B234" t="str">
            <v>Free Chlorine control kit</v>
          </cell>
          <cell r="O234" t="str">
            <v>Vanuatu</v>
          </cell>
        </row>
        <row r="235">
          <cell r="B235" t="str">
            <v>Fuel jerrycan 20l metal UN approved</v>
          </cell>
          <cell r="O235" t="str">
            <v>Vatican City State</v>
          </cell>
        </row>
        <row r="236">
          <cell r="B236" t="str">
            <v>General control analysis (salt,oil</v>
          </cell>
          <cell r="O236" t="str">
            <v>Venezuela</v>
          </cell>
        </row>
        <row r="237">
          <cell r="B237" t="str">
            <v>General office supply</v>
          </cell>
          <cell r="O237" t="str">
            <v>Viet Nam</v>
          </cell>
        </row>
        <row r="238">
          <cell r="B238" t="str">
            <v>Generator 1,9 KVA E 3000</v>
          </cell>
          <cell r="O238" t="str">
            <v>Wake Islands</v>
          </cell>
        </row>
        <row r="239">
          <cell r="B239" t="str">
            <v>Generator 10 KVA D 1500</v>
          </cell>
          <cell r="O239" t="str">
            <v>Wallis and Futuna Islands</v>
          </cell>
        </row>
        <row r="240">
          <cell r="B240" t="str">
            <v>Generator 18 KVA D 1500</v>
          </cell>
          <cell r="O240" t="str">
            <v>Western Sahara</v>
          </cell>
        </row>
        <row r="241">
          <cell r="B241" t="str">
            <v>Generator 3 KVA+ spare parts</v>
          </cell>
          <cell r="O241" t="str">
            <v>Yemen</v>
          </cell>
        </row>
        <row r="242">
          <cell r="B242" t="str">
            <v>Generator 5 KVA D 1500</v>
          </cell>
          <cell r="O242" t="str">
            <v>Yemen, Democratic</v>
          </cell>
        </row>
        <row r="243">
          <cell r="B243" t="str">
            <v>Generator 5KVA</v>
          </cell>
          <cell r="O243" t="str">
            <v>Yugoslavia</v>
          </cell>
        </row>
        <row r="244">
          <cell r="B244" t="str">
            <v>GENERATOR 7KVA / 5.6KW 3000r/mn</v>
          </cell>
          <cell r="O244" t="str">
            <v>Zaire</v>
          </cell>
        </row>
        <row r="245">
          <cell r="B245" t="str">
            <v>GENERATOR 7KVA / 5.6KW 3000r/mn</v>
          </cell>
          <cell r="O245" t="str">
            <v>Zambia</v>
          </cell>
        </row>
        <row r="246">
          <cell r="B246" t="str">
            <v>Glo Germ Classroom Kit</v>
          </cell>
          <cell r="O246" t="str">
            <v>Zimbabwe</v>
          </cell>
        </row>
        <row r="247">
          <cell r="B247" t="str">
            <v>Glo Germ Lotion</v>
          </cell>
        </row>
        <row r="248">
          <cell r="B248" t="str">
            <v>GPS Garmin 76</v>
          </cell>
        </row>
        <row r="249">
          <cell r="B249" t="str">
            <v>GPS GARMIN 76 KIT VERSION 2</v>
          </cell>
        </row>
        <row r="250">
          <cell r="B250" t="str">
            <v>GPS Software MapSource Monde</v>
          </cell>
        </row>
        <row r="251">
          <cell r="B251" t="str">
            <v>Graduated index strip (GIS)</v>
          </cell>
        </row>
        <row r="252">
          <cell r="B252" t="str">
            <v>Guide cliniq &amp; thérapeutiq - Hatier</v>
          </cell>
        </row>
        <row r="253">
          <cell r="B253" t="str">
            <v>Hand Power Puller 700/1500kg</v>
          </cell>
        </row>
        <row r="254">
          <cell r="B254" t="str">
            <v>Handbook of gravity flow water syst</v>
          </cell>
        </row>
        <row r="255">
          <cell r="B255" t="str">
            <v>Hardness Reagent</v>
          </cell>
        </row>
        <row r="256">
          <cell r="B256" t="str">
            <v>Headphone with microphone</v>
          </cell>
        </row>
        <row r="257">
          <cell r="B257" t="str">
            <v>Helping health workers - Hesperian</v>
          </cell>
        </row>
        <row r="258">
          <cell r="B258" t="str">
            <v>HF Dipole Antenna 1.8 - 30 MHz</v>
          </cell>
        </row>
        <row r="259">
          <cell r="B259" t="str">
            <v>HF Software for programming kit</v>
          </cell>
        </row>
        <row r="260">
          <cell r="B260" t="str">
            <v>High capacity battery (2)</v>
          </cell>
        </row>
        <row r="261">
          <cell r="B261" t="str">
            <v>High lift jack Hard Top Toyota LC</v>
          </cell>
        </row>
        <row r="262">
          <cell r="B262" t="str">
            <v>Honda pump in/out 2" petrol engine</v>
          </cell>
        </row>
        <row r="263">
          <cell r="B263" t="str">
            <v>HONDA XL125</v>
          </cell>
        </row>
        <row r="264">
          <cell r="B264" t="str">
            <v>Household economy approach - SCF</v>
          </cell>
        </row>
        <row r="265">
          <cell r="B265" t="str">
            <v>HTH 70% packing 10 x 450 g</v>
          </cell>
        </row>
        <row r="266">
          <cell r="B266" t="str">
            <v>Human Ressources books</v>
          </cell>
        </row>
        <row r="267">
          <cell r="B267" t="str">
            <v>Icom F30LT battery</v>
          </cell>
        </row>
        <row r="268">
          <cell r="B268" t="str">
            <v>Icom F30LT charger</v>
          </cell>
        </row>
        <row r="269">
          <cell r="B269" t="str">
            <v>Icom F30LT Radio</v>
          </cell>
        </row>
        <row r="270">
          <cell r="B270" t="str">
            <v>ID Blue Bracelet</v>
          </cell>
        </row>
        <row r="271">
          <cell r="B271" t="str">
            <v>ID Green Bracelet</v>
          </cell>
        </row>
        <row r="272">
          <cell r="B272" t="str">
            <v>ID Orange Bracelet</v>
          </cell>
        </row>
        <row r="273">
          <cell r="B273" t="str">
            <v>ID Red Bracelet</v>
          </cell>
        </row>
        <row r="274">
          <cell r="B274" t="str">
            <v>ID Yellow Bracelet</v>
          </cell>
        </row>
        <row r="275">
          <cell r="B275" t="str">
            <v>Impregnated Mosquito Net</v>
          </cell>
        </row>
        <row r="276">
          <cell r="B276" t="str">
            <v>Improving food security - ITP</v>
          </cell>
        </row>
        <row r="277">
          <cell r="B277" t="str">
            <v>Impuretés</v>
          </cell>
        </row>
        <row r="278">
          <cell r="B278" t="str">
            <v>Internal delivery note</v>
          </cell>
        </row>
        <row r="279">
          <cell r="B279" t="str">
            <v>International Law &amp; Protection-ICRC</v>
          </cell>
        </row>
        <row r="280">
          <cell r="B280" t="str">
            <v>INVERSEUR - ALIMENTATION 12 / 220 v</v>
          </cell>
        </row>
        <row r="281">
          <cell r="B281" t="str">
            <v>Iodin dosage</v>
          </cell>
        </row>
        <row r="282">
          <cell r="B282" t="str">
            <v>Iridium 9505A 100-240 V adapter</v>
          </cell>
        </row>
        <row r="283">
          <cell r="B283" t="str">
            <v>Iridium 9505A external antenna</v>
          </cell>
        </row>
        <row r="284">
          <cell r="B284" t="str">
            <v>Iridium 9505A heavy duty battery</v>
          </cell>
        </row>
        <row r="285">
          <cell r="B285" t="str">
            <v>Iridium 9505A sat phone kit</v>
          </cell>
        </row>
        <row r="286">
          <cell r="B286" t="str">
            <v>Iron MR Reagent</v>
          </cell>
        </row>
        <row r="287">
          <cell r="B287" t="str">
            <v>Jar of 1L (graduated)</v>
          </cell>
        </row>
        <row r="288">
          <cell r="B288" t="str">
            <v>Jerrican Souple 15 Litres</v>
          </cell>
        </row>
        <row r="289">
          <cell r="B289" t="str">
            <v>Jerrycan 20 liters</v>
          </cell>
        </row>
        <row r="290">
          <cell r="B290" t="str">
            <v>Jerrycan collapsible 20L</v>
          </cell>
        </row>
        <row r="291">
          <cell r="B291" t="str">
            <v>Kit 2 ( Mesure Temperature Produit)</v>
          </cell>
        </row>
        <row r="292">
          <cell r="B292" t="str">
            <v>Kit 3a (Humidité  Grains HE50)</v>
          </cell>
        </row>
        <row r="293">
          <cell r="B293" t="str">
            <v>Kit 3b (Humidité Farines GMK-308)</v>
          </cell>
        </row>
        <row r="294">
          <cell r="B294" t="str">
            <v>Kit CODAN 9350 Antenna Tuner</v>
          </cell>
        </row>
        <row r="295">
          <cell r="B295" t="str">
            <v>KIT CODAN NGT SR BASE FIX</v>
          </cell>
        </row>
        <row r="296">
          <cell r="B296" t="str">
            <v>KIT CODAN NGT VR BASE FIX</v>
          </cell>
        </row>
        <row r="297">
          <cell r="B297" t="str">
            <v>Kit CODAN NGT VR Mobile Radio+tools</v>
          </cell>
        </row>
        <row r="298">
          <cell r="B298" t="str">
            <v>Kit cordan HF Mobile NGT VR (Vehicu</v>
          </cell>
        </row>
        <row r="299">
          <cell r="B299" t="str">
            <v>Kit Double Cab Ford Ranger</v>
          </cell>
        </row>
        <row r="300">
          <cell r="B300" t="str">
            <v>Kit mechanical dosing pump</v>
          </cell>
        </row>
        <row r="301">
          <cell r="B301" t="str">
            <v>Kit modem IP RBGan stock</v>
          </cell>
        </row>
        <row r="302">
          <cell r="B302" t="str">
            <v>Kit n°1 -400 Children in TFC</v>
          </cell>
        </row>
        <row r="303">
          <cell r="B303" t="str">
            <v>Kit n°2 Addition inTFC(400Children)</v>
          </cell>
        </row>
        <row r="304">
          <cell r="B304" t="str">
            <v>Kit n°3 400 Children &amp; Adult in TFC</v>
          </cell>
        </row>
        <row r="305">
          <cell r="B305" t="str">
            <v>Kit n°4 - 100 Adult in TFC</v>
          </cell>
        </row>
        <row r="306">
          <cell r="B306" t="str">
            <v>Kit Network Polyetylene DN50 PN6</v>
          </cell>
        </row>
        <row r="307">
          <cell r="B307" t="str">
            <v>Kit Onin Tank 30 000 Liters</v>
          </cell>
        </row>
        <row r="308">
          <cell r="B308" t="str">
            <v>Kit Onion Tank 10 000 Liters</v>
          </cell>
        </row>
        <row r="309">
          <cell r="B309" t="str">
            <v>Kit Oxfam Tank 45 m3</v>
          </cell>
        </row>
        <row r="310">
          <cell r="B310" t="str">
            <v>Kit Oxfam Tank 95 m3</v>
          </cell>
        </row>
        <row r="311">
          <cell r="B311" t="str">
            <v>Kit Q MAC HF-90 Manpack</v>
          </cell>
        </row>
        <row r="312">
          <cell r="B312" t="str">
            <v>Kit Quality Control</v>
          </cell>
        </row>
        <row r="313">
          <cell r="B313" t="str">
            <v>Kit Spare Parts B DC Toyota Hillux</v>
          </cell>
        </row>
        <row r="314">
          <cell r="B314" t="str">
            <v>Kit Spare Parts B HardTop Toyota LC</v>
          </cell>
        </row>
        <row r="315">
          <cell r="B315" t="str">
            <v>Kit Spare Parts B High Capacity L/R</v>
          </cell>
        </row>
        <row r="316">
          <cell r="B316" t="str">
            <v>Kit Spare Parts B Land Rover Defend</v>
          </cell>
        </row>
        <row r="317">
          <cell r="B317" t="str">
            <v>Kit Spare Parts B Pick-Up Toyota LC</v>
          </cell>
        </row>
        <row r="318">
          <cell r="B318" t="str">
            <v>KIT SPARES ONE YEAR FOR DT125</v>
          </cell>
        </row>
        <row r="319">
          <cell r="B319" t="str">
            <v>KIT SPARES TWO YEAR FOR DT125</v>
          </cell>
        </row>
        <row r="320">
          <cell r="B320" t="str">
            <v>Kit submersible pump GRUNDFOS</v>
          </cell>
        </row>
        <row r="321">
          <cell r="B321" t="str">
            <v>Kit Toyota Hardtop 13 seaters</v>
          </cell>
        </row>
        <row r="322">
          <cell r="B322" t="str">
            <v>Kit Toyota Hardtop 6 seaters</v>
          </cell>
        </row>
        <row r="323">
          <cell r="B323" t="str">
            <v>Kit Toyota HP 5 Doors &amp;10 seaters</v>
          </cell>
        </row>
        <row r="324">
          <cell r="B324" t="str">
            <v>Kit VHF Base Fixe - Motorola GM340</v>
          </cell>
        </row>
        <row r="325">
          <cell r="B325" t="str">
            <v>Kit VHF Handset - ICOM IC F30LT</v>
          </cell>
        </row>
        <row r="326">
          <cell r="B326" t="str">
            <v>Kit VHF Handset - Motorola GP 300</v>
          </cell>
        </row>
        <row r="327">
          <cell r="B327" t="str">
            <v>Kit VHF Handset - Motorola GP340</v>
          </cell>
        </row>
        <row r="328">
          <cell r="B328" t="str">
            <v>Kit VHF Handset - Motorola GP360</v>
          </cell>
        </row>
        <row r="329">
          <cell r="B329" t="str">
            <v>Kit VHF Mobile - Motorola GM340</v>
          </cell>
        </row>
        <row r="330">
          <cell r="B330" t="str">
            <v>Kit VHF Mobile - Motorola GM360</v>
          </cell>
        </row>
        <row r="331">
          <cell r="B331" t="str">
            <v>Kit4A Préparation Test Aflatoxine</v>
          </cell>
        </row>
        <row r="332">
          <cell r="B332" t="str">
            <v>Kit4B Préparation test Aflatoxine</v>
          </cell>
        </row>
        <row r="333">
          <cell r="B333" t="str">
            <v>La Malnutrition en Situation deCris</v>
          </cell>
        </row>
        <row r="334">
          <cell r="B334" t="str">
            <v>La surveillance nutritionnelle</v>
          </cell>
        </row>
        <row r="335">
          <cell r="B335" t="str">
            <v>Latrine squat. slabs with plug&amp;pan</v>
          </cell>
        </row>
        <row r="336">
          <cell r="B336" t="str">
            <v>Lauryl Sulphate Broth Powder</v>
          </cell>
        </row>
        <row r="337">
          <cell r="B337" t="str">
            <v>Log books</v>
          </cell>
        </row>
        <row r="338">
          <cell r="B338" t="str">
            <v>Lomabardini diesel motor pump 40m3</v>
          </cell>
        </row>
        <row r="339">
          <cell r="B339" t="str">
            <v>Long Wire Antenna kit</v>
          </cell>
        </row>
        <row r="340">
          <cell r="B340" t="str">
            <v>M-FC Nutri Disk Pads (Wagtech)</v>
          </cell>
        </row>
        <row r="341">
          <cell r="B341" t="str">
            <v>Magnesium Reagent</v>
          </cell>
        </row>
        <row r="342">
          <cell r="B342" t="str">
            <v>Manganese Reagent</v>
          </cell>
        </row>
        <row r="343">
          <cell r="B343" t="str">
            <v>MAPINFO PRO Software</v>
          </cell>
        </row>
        <row r="344">
          <cell r="B344" t="str">
            <v>Measuring pots of 250 ml</v>
          </cell>
        </row>
        <row r="345">
          <cell r="B345" t="str">
            <v>Médecine tropicale - Flammarion</v>
          </cell>
        </row>
        <row r="346">
          <cell r="B346" t="str">
            <v>Médicaments essentiels - MSF</v>
          </cell>
        </row>
        <row r="347">
          <cell r="B347" t="str">
            <v>Membrane Filters (S-Pack)</v>
          </cell>
        </row>
        <row r="348">
          <cell r="B348" t="str">
            <v>Membrane Filters for M-FC Nutridisk</v>
          </cell>
        </row>
        <row r="349">
          <cell r="B349" t="str">
            <v>Memento de l'agronome - MAE</v>
          </cell>
        </row>
        <row r="350">
          <cell r="B350" t="str">
            <v>Memory Stick for Digital Camera</v>
          </cell>
        </row>
        <row r="351">
          <cell r="B351" t="str">
            <v>Micro with control keys  CODAN 9780</v>
          </cell>
        </row>
        <row r="352">
          <cell r="B352" t="str">
            <v>Micro without contr keys  CODAN9780</v>
          </cell>
        </row>
        <row r="353">
          <cell r="B353" t="str">
            <v>MICROBIOLOGIE 8 GERMES</v>
          </cell>
        </row>
        <row r="354">
          <cell r="B354" t="str">
            <v>Microphone for codan radio</v>
          </cell>
        </row>
        <row r="355">
          <cell r="B355" t="str">
            <v>Microphone for GM300</v>
          </cell>
        </row>
        <row r="356">
          <cell r="B356" t="str">
            <v>Microphone for GM340</v>
          </cell>
        </row>
        <row r="357">
          <cell r="B357" t="str">
            <v>Microscopic exam</v>
          </cell>
        </row>
        <row r="358">
          <cell r="B358" t="str">
            <v>Mini antenna adaptator HKN9557A</v>
          </cell>
        </row>
        <row r="359">
          <cell r="B359" t="str">
            <v>Mobile Radio Motorola GM340</v>
          </cell>
        </row>
        <row r="360">
          <cell r="B360" t="str">
            <v>Monocytogene lysteria search</v>
          </cell>
        </row>
        <row r="361">
          <cell r="B361" t="str">
            <v>MOTO YAMAHA DT 125</v>
          </cell>
        </row>
        <row r="362">
          <cell r="B362" t="str">
            <v>Motor pump petrol membrane GX120,3"</v>
          </cell>
        </row>
        <row r="363">
          <cell r="B363" t="str">
            <v>Motorola 1h rapid charger for GP300</v>
          </cell>
        </row>
        <row r="364">
          <cell r="B364" t="str">
            <v>Motorola 1h rapid charger for GP340</v>
          </cell>
        </row>
        <row r="365">
          <cell r="B365" t="str">
            <v>Motorola GP340 Battery HNN9008</v>
          </cell>
        </row>
        <row r="366">
          <cell r="B366" t="str">
            <v>Motorola magnetic antenna + cable</v>
          </cell>
        </row>
        <row r="367">
          <cell r="B367" t="str">
            <v>MUAC colour coded</v>
          </cell>
        </row>
        <row r="368">
          <cell r="B368" t="str">
            <v>Nitrates Reagent</v>
          </cell>
        </row>
        <row r="369">
          <cell r="B369" t="str">
            <v>Nitrites Reagent</v>
          </cell>
        </row>
        <row r="370">
          <cell r="B370" t="str">
            <v>Notice Sticker roll ACF</v>
          </cell>
        </row>
        <row r="371">
          <cell r="B371" t="str">
            <v>Nutrit&amp;developing country-OMP/TALC</v>
          </cell>
        </row>
        <row r="372">
          <cell r="B372" t="str">
            <v>Nutrition &amp; diatetics - Livingstone</v>
          </cell>
        </row>
        <row r="373">
          <cell r="B373" t="str">
            <v>Nutritional assessment</v>
          </cell>
        </row>
        <row r="374">
          <cell r="B374" t="str">
            <v>Nvis Antenna Whip Top</v>
          </cell>
        </row>
        <row r="375">
          <cell r="B375" t="str">
            <v>Obstétrique en situat isolement-MSF</v>
          </cell>
        </row>
        <row r="376">
          <cell r="B376" t="str">
            <v>Ochratoxine A</v>
          </cell>
        </row>
        <row r="377">
          <cell r="B377" t="str">
            <v>Onion Bladder 5 000 liters</v>
          </cell>
        </row>
        <row r="378">
          <cell r="B378" t="str">
            <v>Order Form ACF</v>
          </cell>
        </row>
        <row r="379">
          <cell r="B379" t="str">
            <v>PACKING LIST KIT LOG</v>
          </cell>
        </row>
        <row r="380">
          <cell r="B380" t="str">
            <v>Pair of rubber gloves medium</v>
          </cell>
        </row>
        <row r="381">
          <cell r="B381" t="str">
            <v>Parallel cable for printer HP 930</v>
          </cell>
        </row>
        <row r="382">
          <cell r="B382" t="str">
            <v>Parallel cable printer</v>
          </cell>
        </row>
        <row r="383">
          <cell r="B383" t="str">
            <v>Parasitologie &amp; méd tropical-Vigot</v>
          </cell>
        </row>
        <row r="384">
          <cell r="B384" t="str">
            <v>People, food &amp; famine - ITP</v>
          </cell>
        </row>
        <row r="385">
          <cell r="B385" t="str">
            <v>Peroxyde Index</v>
          </cell>
        </row>
        <row r="386">
          <cell r="B386" t="str">
            <v>Petrol Lamps</v>
          </cell>
        </row>
        <row r="387">
          <cell r="B387" t="str">
            <v>PH (Phenol Red) Reagent</v>
          </cell>
        </row>
        <row r="388">
          <cell r="B388" t="str">
            <v>PH Meter</v>
          </cell>
        </row>
        <row r="389">
          <cell r="B389" t="str">
            <v>PH Roll</v>
          </cell>
        </row>
        <row r="390">
          <cell r="B390" t="str">
            <v>Phosphate LR Reagent</v>
          </cell>
        </row>
        <row r="391">
          <cell r="B391" t="str">
            <v>Photometer 7100</v>
          </cell>
        </row>
        <row r="392">
          <cell r="B392" t="str">
            <v>Physical chimical analysis</v>
          </cell>
        </row>
        <row r="393">
          <cell r="B393" t="str">
            <v>Physico chemical compact lab analys</v>
          </cell>
        </row>
        <row r="394">
          <cell r="B394" t="str">
            <v>Pick Up heavy duty suspension</v>
          </cell>
        </row>
        <row r="395">
          <cell r="B395" t="str">
            <v>Plastic Apron</v>
          </cell>
        </row>
        <row r="396">
          <cell r="B396" t="str">
            <v>Plastic jerrycan 5l for dil chlorin</v>
          </cell>
        </row>
        <row r="397">
          <cell r="B397" t="str">
            <v>Plastic sheeting roll</v>
          </cell>
        </row>
        <row r="398">
          <cell r="B398" t="str">
            <v>Plastic Spoon 15gr</v>
          </cell>
        </row>
        <row r="399">
          <cell r="B399" t="str">
            <v>Plastic zips,bag 100 units</v>
          </cell>
        </row>
        <row r="400">
          <cell r="B400" t="str">
            <v>Plomb</v>
          </cell>
        </row>
        <row r="401">
          <cell r="B401" t="str">
            <v>Plumpy Nut</v>
          </cell>
        </row>
        <row r="402">
          <cell r="B402" t="str">
            <v>Point d' Eclair</v>
          </cell>
        </row>
        <row r="403">
          <cell r="B403" t="str">
            <v>Polycol</v>
          </cell>
        </row>
        <row r="404">
          <cell r="B404" t="str">
            <v>Pool Tester PH &amp; Chlorine</v>
          </cell>
        </row>
        <row r="405">
          <cell r="B405" t="str">
            <v>Portable conductimeter 315I</v>
          </cell>
        </row>
        <row r="406">
          <cell r="B406" t="str">
            <v>Portable Diesel generator 5KVA,400V</v>
          </cell>
        </row>
        <row r="407">
          <cell r="B407" t="str">
            <v>Portable Diesel generator 7.5KVA</v>
          </cell>
        </row>
        <row r="408">
          <cell r="B408" t="str">
            <v>Portable Diesel generator10KVA,400V</v>
          </cell>
        </row>
        <row r="409">
          <cell r="B409" t="str">
            <v>Power Adaptor for Laptop</v>
          </cell>
        </row>
        <row r="410">
          <cell r="B410" t="str">
            <v>Power Adaptor for Laptop</v>
          </cell>
        </row>
        <row r="411">
          <cell r="B411" t="str">
            <v>Power cable  adaptator DELL  505</v>
          </cell>
        </row>
        <row r="412">
          <cell r="B412" t="str">
            <v>Power cable ATX for PC</v>
          </cell>
        </row>
        <row r="413">
          <cell r="B413" t="str">
            <v>Power cable for GM300</v>
          </cell>
        </row>
        <row r="414">
          <cell r="B414" t="str">
            <v>Power cable for GM340</v>
          </cell>
        </row>
        <row r="415">
          <cell r="B415" t="str">
            <v>Power Cable for Laptop</v>
          </cell>
        </row>
        <row r="416">
          <cell r="B416" t="str">
            <v>PR3 coated ridge stand 450mm</v>
          </cell>
        </row>
        <row r="417">
          <cell r="B417" t="str">
            <v>Printer</v>
          </cell>
        </row>
        <row r="418">
          <cell r="B418" t="str">
            <v>Printer Canon IP 4200 +4 Catridges</v>
          </cell>
        </row>
        <row r="419">
          <cell r="B419" t="str">
            <v>Procom magnetic antenna with cable</v>
          </cell>
        </row>
        <row r="420">
          <cell r="B420" t="str">
            <v>Programming kit for GM340</v>
          </cell>
        </row>
        <row r="421">
          <cell r="B421" t="str">
            <v>Programming kit for GP300/GM300</v>
          </cell>
        </row>
        <row r="422">
          <cell r="B422" t="str">
            <v>Programming kit for GP340</v>
          </cell>
        </row>
        <row r="423">
          <cell r="B423" t="str">
            <v>Programming kit for GR500</v>
          </cell>
        </row>
        <row r="424">
          <cell r="B424" t="str">
            <v>Programming kit for Yeasu Relay</v>
          </cell>
        </row>
        <row r="425">
          <cell r="B425" t="str">
            <v>Programming Kit GP340/GM340</v>
          </cell>
        </row>
        <row r="426">
          <cell r="B426" t="str">
            <v>Protection &amp; Profession - ICRC</v>
          </cell>
        </row>
        <row r="427">
          <cell r="B427" t="str">
            <v>Protection cover for IC F30LT</v>
          </cell>
        </row>
        <row r="428">
          <cell r="B428" t="str">
            <v>Protection for Human Rights - ICRC</v>
          </cell>
        </row>
        <row r="429">
          <cell r="B429" t="str">
            <v>Radio + Antenna + Battery GP340</v>
          </cell>
        </row>
        <row r="430">
          <cell r="B430" t="str">
            <v>Radio Equipment Repair</v>
          </cell>
        </row>
        <row r="431">
          <cell r="B431" t="str">
            <v>Radio Handset - Motorola GP340</v>
          </cell>
        </row>
        <row r="432">
          <cell r="B432" t="str">
            <v>Radio Handset Motorola GP300</v>
          </cell>
        </row>
        <row r="433">
          <cell r="B433" t="str">
            <v>Radio Icom M700 Pro</v>
          </cell>
        </row>
        <row r="434">
          <cell r="B434" t="str">
            <v>Radio Motorola GM340</v>
          </cell>
        </row>
        <row r="435">
          <cell r="B435" t="str">
            <v>Radioactivity</v>
          </cell>
        </row>
        <row r="436">
          <cell r="B436" t="str">
            <v>Rainwater harvesting - ITP</v>
          </cell>
        </row>
        <row r="437">
          <cell r="B437" t="str">
            <v>Re-lease order</v>
          </cell>
        </row>
        <row r="438">
          <cell r="B438" t="str">
            <v>Recharg E-coli Wat Analysis (300UN)</v>
          </cell>
        </row>
        <row r="439">
          <cell r="B439" t="str">
            <v>Rechargeable battery</v>
          </cell>
        </row>
        <row r="440">
          <cell r="B440" t="str">
            <v>Refugee health - TALC</v>
          </cell>
        </row>
        <row r="441">
          <cell r="B441" t="str">
            <v>Regenerating agriculture-Earthscan</v>
          </cell>
        </row>
        <row r="442">
          <cell r="B442" t="str">
            <v>Registration book - SFC dry</v>
          </cell>
        </row>
        <row r="443">
          <cell r="B443" t="str">
            <v>Registration book TFC</v>
          </cell>
        </row>
        <row r="444">
          <cell r="B444" t="str">
            <v>Repair for Laptop</v>
          </cell>
        </row>
        <row r="445">
          <cell r="B445" t="str">
            <v>Repeater VHF Yeasu</v>
          </cell>
        </row>
        <row r="446">
          <cell r="B446" t="str">
            <v>Resomal 420g</v>
          </cell>
        </row>
        <row r="447">
          <cell r="B447" t="str">
            <v>Resomal 84g</v>
          </cell>
        </row>
        <row r="448">
          <cell r="B448" t="str">
            <v>Road Transport</v>
          </cell>
        </row>
        <row r="449">
          <cell r="B449" t="str">
            <v>Rock drill oil mineral (30KG)</v>
          </cell>
        </row>
        <row r="450">
          <cell r="B450" t="str">
            <v>Roof rack with steps</v>
          </cell>
        </row>
        <row r="451">
          <cell r="B451" t="str">
            <v>Roof rack with steps Toyota</v>
          </cell>
        </row>
        <row r="452">
          <cell r="B452" t="str">
            <v>Rubber hall 24 x10 meter</v>
          </cell>
        </row>
        <row r="453">
          <cell r="B453" t="str">
            <v>Rucksacks</v>
          </cell>
        </row>
        <row r="454">
          <cell r="B454" t="str">
            <v>Salter Scale 100 kg</v>
          </cell>
        </row>
        <row r="455">
          <cell r="B455" t="str">
            <v>Salter Scale 25kg + 4 weighing bags</v>
          </cell>
        </row>
        <row r="456">
          <cell r="B456" t="str">
            <v>Salter Scale 50 kg + 1 weighing bag</v>
          </cell>
        </row>
        <row r="457">
          <cell r="B457" t="str">
            <v>Sat telephone kit MINI M TT 3060A</v>
          </cell>
        </row>
        <row r="458">
          <cell r="B458" t="str">
            <v>Scanner, photocopier,printer</v>
          </cell>
        </row>
        <row r="459">
          <cell r="B459" t="str">
            <v>Scotch rolls ACF (box of 36 rolls)</v>
          </cell>
        </row>
        <row r="460">
          <cell r="B460" t="str">
            <v>Screen &amp; keyboard cleaner</v>
          </cell>
        </row>
        <row r="461">
          <cell r="B461" t="str">
            <v>Sea Transport</v>
          </cell>
        </row>
        <row r="462">
          <cell r="B462" t="str">
            <v>Solar energy lamp</v>
          </cell>
        </row>
        <row r="463">
          <cell r="B463" t="str">
            <v>Spanner 36"</v>
          </cell>
        </row>
        <row r="464">
          <cell r="B464" t="str">
            <v>Spare parts car 2x4</v>
          </cell>
        </row>
        <row r="465">
          <cell r="B465" t="str">
            <v>Spare parts drilling materials</v>
          </cell>
        </row>
        <row r="466">
          <cell r="B466" t="str">
            <v>Spare parts drilling materials</v>
          </cell>
        </row>
        <row r="467">
          <cell r="B467" t="str">
            <v>Spare parts drilling materials</v>
          </cell>
        </row>
        <row r="468">
          <cell r="B468" t="str">
            <v>Spare parts drilling materials</v>
          </cell>
        </row>
        <row r="469">
          <cell r="B469" t="str">
            <v>Spare parts drilling materials</v>
          </cell>
        </row>
        <row r="470">
          <cell r="B470" t="str">
            <v>Spare parts drilling materials</v>
          </cell>
        </row>
        <row r="471">
          <cell r="B471" t="str">
            <v>Spare parts drilling materials</v>
          </cell>
        </row>
        <row r="472">
          <cell r="B472" t="str">
            <v>Spare parts drilling materials</v>
          </cell>
        </row>
        <row r="473">
          <cell r="B473" t="str">
            <v>Spare parts drilling materials</v>
          </cell>
        </row>
        <row r="474">
          <cell r="B474" t="str">
            <v>Spare parts drilling materials</v>
          </cell>
        </row>
        <row r="475">
          <cell r="B475" t="str">
            <v>Spare parts drilling materials</v>
          </cell>
        </row>
        <row r="476">
          <cell r="B476" t="str">
            <v>Spare parts drilling materials</v>
          </cell>
        </row>
        <row r="477">
          <cell r="B477" t="str">
            <v>Spare parts drilling materials</v>
          </cell>
        </row>
        <row r="478">
          <cell r="B478" t="str">
            <v>Spare parts drilling materials</v>
          </cell>
        </row>
        <row r="479">
          <cell r="B479" t="str">
            <v>Spare Parts Ford</v>
          </cell>
        </row>
        <row r="480">
          <cell r="B480" t="str">
            <v>Spare parts generators</v>
          </cell>
        </row>
        <row r="481">
          <cell r="B481" t="str">
            <v>Spare parts motorcycle</v>
          </cell>
        </row>
        <row r="482">
          <cell r="B482" t="str">
            <v>Spare parts motorcycle</v>
          </cell>
        </row>
        <row r="483">
          <cell r="B483" t="str">
            <v>Spare Parts Toyota</v>
          </cell>
        </row>
        <row r="484">
          <cell r="B484" t="str">
            <v>Spare Parts VHF</v>
          </cell>
        </row>
        <row r="485">
          <cell r="B485" t="str">
            <v>Spare parts, Radio HF</v>
          </cell>
        </row>
        <row r="486">
          <cell r="B486" t="str">
            <v>Spiralled hose + set coup. 3" 75 mm</v>
          </cell>
        </row>
        <row r="487">
          <cell r="B487" t="str">
            <v>Spiralled hose+ set coupling 2" SP6</v>
          </cell>
        </row>
        <row r="488">
          <cell r="B488" t="str">
            <v>Step-up battery charging device</v>
          </cell>
        </row>
        <row r="489">
          <cell r="B489" t="str">
            <v>Sticker "No Arm on Board"</v>
          </cell>
        </row>
        <row r="490">
          <cell r="B490" t="str">
            <v>Sticker ACF Big Size 70x35cm</v>
          </cell>
        </row>
        <row r="491">
          <cell r="B491" t="str">
            <v>Sticker ACF Medium Size 19,5x39cm</v>
          </cell>
        </row>
        <row r="492">
          <cell r="B492" t="str">
            <v>Sticker ACF Network Big size</v>
          </cell>
        </row>
        <row r="493">
          <cell r="B493" t="str">
            <v>Sticker ACF Network Medium size</v>
          </cell>
        </row>
        <row r="494">
          <cell r="B494" t="str">
            <v>Sticker ACF Network Small size</v>
          </cell>
        </row>
        <row r="495">
          <cell r="B495" t="str">
            <v>Sticker ACF Small Size 13,5x27cm</v>
          </cell>
        </row>
        <row r="496">
          <cell r="B496" t="str">
            <v>Stock card</v>
          </cell>
        </row>
        <row r="497">
          <cell r="B497" t="str">
            <v>Sulphate Reagent</v>
          </cell>
        </row>
        <row r="498">
          <cell r="B498" t="str">
            <v>Supplementary medicine (médicament)</v>
          </cell>
        </row>
        <row r="499">
          <cell r="B499" t="str">
            <v>Supplementary Plumpy</v>
          </cell>
        </row>
        <row r="500">
          <cell r="B500" t="str">
            <v>Supplementary Porridge 450 (SP 450)</v>
          </cell>
        </row>
        <row r="501">
          <cell r="B501" t="str">
            <v>Sy Half Coup.2"ND50 grooved to 50mm</v>
          </cell>
        </row>
        <row r="502">
          <cell r="B502" t="str">
            <v>Sy. Half Coup.3"ND80 grooved to75mm</v>
          </cell>
        </row>
        <row r="503">
          <cell r="B503" t="str">
            <v>Sym 1/2 coupling reducer coupling</v>
          </cell>
        </row>
        <row r="504">
          <cell r="B504" t="str">
            <v>Sym Half Coup. 3"ND80 without lock</v>
          </cell>
        </row>
        <row r="505">
          <cell r="B505" t="str">
            <v>Sym Half coupl. 2"ND50mm male witho</v>
          </cell>
        </row>
        <row r="506">
          <cell r="B506" t="str">
            <v>Sym half coupling 3"ND80 plug+chain</v>
          </cell>
        </row>
        <row r="507">
          <cell r="B507" t="str">
            <v>Symm half coupling 2" ND50 fem+lock</v>
          </cell>
        </row>
        <row r="508">
          <cell r="B508" t="str">
            <v>Symm half coupling 2"ND50 male+lock</v>
          </cell>
        </row>
        <row r="509">
          <cell r="B509" t="str">
            <v>Symm half coupling 2"ND50 plug with</v>
          </cell>
        </row>
        <row r="510">
          <cell r="B510" t="str">
            <v>Symm Half coupling 3"ND80 male+lock</v>
          </cell>
        </row>
        <row r="511">
          <cell r="B511" t="str">
            <v>Syringe 10 ml</v>
          </cell>
        </row>
        <row r="512">
          <cell r="B512" t="str">
            <v>Syringe 5 ml</v>
          </cell>
        </row>
        <row r="513">
          <cell r="B513" t="str">
            <v>Talbot tap 3/4"  without elbow</v>
          </cell>
        </row>
        <row r="514">
          <cell r="B514" t="str">
            <v>Talbot tap 3/4" ND20  with elbow</v>
          </cell>
        </row>
        <row r="515">
          <cell r="B515" t="str">
            <v>TANK STEELS</v>
          </cell>
        </row>
        <row r="516">
          <cell r="B516" t="str">
            <v>Tank w. 2m3 for tpt flex. 2" hose</v>
          </cell>
        </row>
        <row r="517">
          <cell r="B517" t="str">
            <v>Tank w. 5m3 for transport flex. 2"</v>
          </cell>
        </row>
        <row r="518">
          <cell r="B518" t="str">
            <v>Tank water 10m3 onion shaped flexib</v>
          </cell>
        </row>
        <row r="519">
          <cell r="B519" t="str">
            <v>Tank water 20 m3 flexible</v>
          </cell>
        </row>
        <row r="520">
          <cell r="B520" t="str">
            <v>Tank water 2m3 flexible</v>
          </cell>
        </row>
        <row r="521">
          <cell r="B521" t="str">
            <v>Tank water 5m3 flexible</v>
          </cell>
        </row>
        <row r="522">
          <cell r="B522" t="str">
            <v>Tank, water 10m3 flexible</v>
          </cell>
        </row>
        <row r="523">
          <cell r="B523" t="str">
            <v>Tank,water,30m3,onion shaped</v>
          </cell>
        </row>
        <row r="524">
          <cell r="B524" t="str">
            <v>Tee Shirt ACF</v>
          </cell>
        </row>
        <row r="525">
          <cell r="B525" t="str">
            <v>Teneur En Eau</v>
          </cell>
        </row>
        <row r="526">
          <cell r="B526" t="str">
            <v>teneur en polyméres de triglycéride</v>
          </cell>
        </row>
        <row r="527">
          <cell r="B527" t="str">
            <v>Test Aflatoxine, Aflacard B1R10c20t</v>
          </cell>
        </row>
        <row r="528">
          <cell r="B528" t="str">
            <v>Test Tube Rack</v>
          </cell>
        </row>
        <row r="529">
          <cell r="B529" t="str">
            <v>Therapeutic Milk F-100 Low Osmolari</v>
          </cell>
        </row>
        <row r="530">
          <cell r="B530" t="str">
            <v>Therapeutic Milk F-75</v>
          </cell>
        </row>
        <row r="531">
          <cell r="B531" t="str">
            <v>Thur. H-A 100-200V electric adapter</v>
          </cell>
        </row>
        <row r="532">
          <cell r="B532" t="str">
            <v>Thur. H-A 12V cigar lighter adapter</v>
          </cell>
        </row>
        <row r="533">
          <cell r="B533" t="str">
            <v>Thur. H-A Fixed Docking Unit 2500</v>
          </cell>
        </row>
        <row r="534">
          <cell r="B534" t="str">
            <v>Thur. H-A Sattrans external antenna</v>
          </cell>
        </row>
        <row r="535">
          <cell r="B535" t="str">
            <v>Thur.SO-2510 100-240V elec. adapter</v>
          </cell>
        </row>
        <row r="536">
          <cell r="B536" t="str">
            <v>Thur.SO-2510 12V cigar lighter adap</v>
          </cell>
        </row>
        <row r="537">
          <cell r="B537" t="str">
            <v>Thur.SO-2510 Fixed Dock. Unit 3500</v>
          </cell>
        </row>
        <row r="538">
          <cell r="B538" t="str">
            <v>Thur.SO-2510 Satt. external antenna</v>
          </cell>
        </row>
        <row r="539">
          <cell r="B539" t="str">
            <v>Thuraya Hugues-Ascom battery</v>
          </cell>
        </row>
        <row r="540">
          <cell r="B540" t="str">
            <v>Thuraya SO-2510 battery heavy duty</v>
          </cell>
        </row>
        <row r="541">
          <cell r="B541" t="str">
            <v>Thuraya SO-2510 sat phone kit</v>
          </cell>
        </row>
        <row r="542">
          <cell r="B542" t="str">
            <v>Toasmeter CN 410</v>
          </cell>
        </row>
        <row r="543">
          <cell r="B543" t="str">
            <v>Toner E30 for photocopier</v>
          </cell>
        </row>
        <row r="544">
          <cell r="B544" t="str">
            <v>Toner for photocopier</v>
          </cell>
        </row>
        <row r="545">
          <cell r="B545" t="str">
            <v>Tools kit for Radio HF</v>
          </cell>
        </row>
        <row r="546">
          <cell r="B546" t="str">
            <v>Toyota catalogue and manual</v>
          </cell>
        </row>
        <row r="547">
          <cell r="B547" t="str">
            <v>Toyota Corolla Sedan</v>
          </cell>
        </row>
        <row r="548">
          <cell r="B548" t="str">
            <v>Toyota Hardtop 13 seaters</v>
          </cell>
        </row>
        <row r="549">
          <cell r="B549" t="str">
            <v>Toyota Hardtop 6 seaters</v>
          </cell>
        </row>
        <row r="550">
          <cell r="B550" t="str">
            <v>Toyota HP 5 Doors &amp;10 seaters</v>
          </cell>
        </row>
        <row r="551">
          <cell r="B551" t="str">
            <v>Training for health personnels-MSF</v>
          </cell>
        </row>
        <row r="552">
          <cell r="B552" t="str">
            <v>Transceiver 9780 Front control</v>
          </cell>
        </row>
        <row r="553">
          <cell r="B553" t="str">
            <v>Transportable bladder 1000L</v>
          </cell>
        </row>
        <row r="554">
          <cell r="B554" t="str">
            <v>Transportable bladder 2000L</v>
          </cell>
        </row>
        <row r="555">
          <cell r="B555" t="str">
            <v>Transportable Bladder 5000L</v>
          </cell>
        </row>
        <row r="556">
          <cell r="B556" t="str">
            <v>Treading tool (1/2"-3" male&amp; female</v>
          </cell>
        </row>
        <row r="557">
          <cell r="B557" t="str">
            <v>Treatment kit</v>
          </cell>
        </row>
        <row r="558">
          <cell r="B558" t="str">
            <v>TRUCK</v>
          </cell>
        </row>
        <row r="559">
          <cell r="B559" t="str">
            <v>Truck spare Parts</v>
          </cell>
        </row>
        <row r="560">
          <cell r="B560" t="str">
            <v>Turbidity Tubs</v>
          </cell>
        </row>
        <row r="561">
          <cell r="B561" t="str">
            <v>Two years spare parts A kit Corolla</v>
          </cell>
        </row>
        <row r="562">
          <cell r="B562" t="str">
            <v>Two years spare parts kit 10 seats</v>
          </cell>
        </row>
        <row r="563">
          <cell r="B563" t="str">
            <v>Type 1 microbiologic analysis</v>
          </cell>
        </row>
        <row r="564">
          <cell r="B564" t="str">
            <v>Type 2 microbiologic analysis</v>
          </cell>
        </row>
        <row r="565">
          <cell r="B565" t="str">
            <v>Type 3 microbiologic analysis</v>
          </cell>
        </row>
        <row r="566">
          <cell r="B566" t="str">
            <v>Videoprojector Sony</v>
          </cell>
        </row>
        <row r="567">
          <cell r="B567" t="str">
            <v>Vitamine &amp; Mineral Complex</v>
          </cell>
        </row>
        <row r="568">
          <cell r="B568" t="str">
            <v>W. tank 5m3 tpt catch tightner hook</v>
          </cell>
        </row>
        <row r="569">
          <cell r="B569" t="str">
            <v>w.tank 5m3 tpt catch tightner hook</v>
          </cell>
        </row>
        <row r="570">
          <cell r="B570" t="str">
            <v>Wat. ta. 2m3 tpt catch tightner+hoo</v>
          </cell>
        </row>
        <row r="571">
          <cell r="B571" t="str">
            <v>Water Analysis Kit Del Agua</v>
          </cell>
        </row>
        <row r="572">
          <cell r="B572" t="str">
            <v>Water filtering candle</v>
          </cell>
        </row>
        <row r="573">
          <cell r="B573" t="str">
            <v>Water level electrod &amp; control box</v>
          </cell>
        </row>
        <row r="574">
          <cell r="B574" t="str">
            <v>Water t. 2m3 pronal repair kit</v>
          </cell>
        </row>
        <row r="575">
          <cell r="B575" t="str">
            <v>Water tank 5m3 pronal repair kit</v>
          </cell>
        </row>
        <row r="576">
          <cell r="B576" t="str">
            <v>Water tank flexible repair kit</v>
          </cell>
        </row>
        <row r="577">
          <cell r="B577" t="str">
            <v>Waterman Basic Tool Box</v>
          </cell>
        </row>
        <row r="578">
          <cell r="B578" t="str">
            <v>Waterproof resine connector</v>
          </cell>
        </row>
        <row r="579">
          <cell r="B579" t="str">
            <v>Weighing bag for salter scale</v>
          </cell>
        </row>
        <row r="580">
          <cell r="B580" t="str">
            <v>Weighing Scale</v>
          </cell>
        </row>
        <row r="581">
          <cell r="B581" t="str">
            <v>Wooden measuring board + 2 GIS</v>
          </cell>
        </row>
        <row r="582">
          <cell r="B582" t="str">
            <v>YAMAHA AG 100</v>
          </cell>
        </row>
        <row r="583">
          <cell r="B583" t="str">
            <v>YAMAHA AG200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Parametres"/>
      <sheetName val="Radios &amp; géné achats "/>
      <sheetName val="Radios &amp; géné Running  costs"/>
      <sheetName val="fINANCEMENT RADIOS"/>
      <sheetName val="Feuil5"/>
      <sheetName val="Telephones Achats"/>
      <sheetName val="Téléphones comm &amp; rc"/>
      <sheetName val="Suivi  R costs &amp; frais de comm"/>
      <sheetName val="Data"/>
      <sheetName val="BK3"/>
      <sheetName val="BK6"/>
      <sheetName val="F1"/>
      <sheetName val="BK4"/>
      <sheetName val="BK5"/>
      <sheetName val="BK2"/>
      <sheetName val="D2"/>
      <sheetName val="Radios_&amp;_géné_achats_"/>
      <sheetName val="Radios_&amp;_géné_Running__costs"/>
      <sheetName val="fINANCEMENT_RADIOS"/>
      <sheetName val="Telephones_Achats"/>
      <sheetName val="Téléphones_comm_&amp;_rc"/>
      <sheetName val="Suivi__R_costs_&amp;_frais_de_comm"/>
      <sheetName val="CHIN HR NEW"/>
      <sheetName val="DZ HR"/>
      <sheetName val="Radios_&amp;_géné_achats_2"/>
      <sheetName val="Radios_&amp;_géné_Running__costs2"/>
      <sheetName val="fINANCEMENT_RADIOS2"/>
      <sheetName val="Telephones_Achats2"/>
      <sheetName val="Téléphones_comm_&amp;_rc2"/>
      <sheetName val="Suivi__R_costs_&amp;_frais_de_comm2"/>
      <sheetName val="Radios_&amp;_géné_achats_1"/>
      <sheetName val="Radios_&amp;_géné_Running__costs1"/>
      <sheetName val="fINANCEMENT_RADIOS1"/>
      <sheetName val="Telephones_Achats1"/>
      <sheetName val="Téléphones_comm_&amp;_rc1"/>
      <sheetName val="Suivi__R_costs_&amp;_frais_de_comm1"/>
      <sheetName val="Radios_&amp;_géné_achats_3"/>
      <sheetName val="Radios_&amp;_géné_Running__costs3"/>
      <sheetName val="fINANCEMENT_RADIOS3"/>
      <sheetName val="Telephones_Achats3"/>
      <sheetName val="Téléphones_comm_&amp;_rc3"/>
      <sheetName val="Suivi__R_costs_&amp;_frais_de_comm3"/>
      <sheetName val="Radios_&amp;_géné_achats_4"/>
      <sheetName val="Radios_&amp;_géné_Running__costs4"/>
      <sheetName val="fINANCEMENT_RADIOS4"/>
      <sheetName val="Telephones_Achats4"/>
      <sheetName val="Téléphones_comm_&amp;_rc4"/>
      <sheetName val="Suivi__R_costs_&amp;_frais_de_comm4"/>
      <sheetName val="Radios_&amp;_géné_achats_5"/>
      <sheetName val="Radios_&amp;_géné_Running__costs5"/>
      <sheetName val="fINANCEMENT_RADIOS5"/>
      <sheetName val="Telephones_Achats5"/>
      <sheetName val="Téléphones_comm_&amp;_rc5"/>
      <sheetName val="Suivi__R_costs_&amp;_frais_de_comm5"/>
      <sheetName val="Radios_&amp;_géné_achats_15"/>
      <sheetName val="Radios_&amp;_géné_Running__costs15"/>
      <sheetName val="fINANCEMENT_RADIOS15"/>
      <sheetName val="Telephones_Achats15"/>
      <sheetName val="Téléphones_comm_&amp;_rc15"/>
      <sheetName val="Suivi__R_costs_&amp;_frais_de_com15"/>
      <sheetName val="Radios_&amp;_géné_achats_7"/>
      <sheetName val="Radios_&amp;_géné_Running__costs7"/>
      <sheetName val="fINANCEMENT_RADIOS7"/>
      <sheetName val="Telephones_Achats7"/>
      <sheetName val="Téléphones_comm_&amp;_rc7"/>
      <sheetName val="Suivi__R_costs_&amp;_frais_de_comm7"/>
      <sheetName val="Radios_&amp;_géné_achats_6"/>
      <sheetName val="Radios_&amp;_géné_Running__costs6"/>
      <sheetName val="fINANCEMENT_RADIOS6"/>
      <sheetName val="Telephones_Achats6"/>
      <sheetName val="Téléphones_comm_&amp;_rc6"/>
      <sheetName val="Suivi__R_costs_&amp;_frais_de_comm6"/>
      <sheetName val="Radios_&amp;_géné_achats_8"/>
      <sheetName val="Radios_&amp;_géné_Running__costs8"/>
      <sheetName val="fINANCEMENT_RADIOS8"/>
      <sheetName val="Telephones_Achats8"/>
      <sheetName val="Téléphones_comm_&amp;_rc8"/>
      <sheetName val="Suivi__R_costs_&amp;_frais_de_comm8"/>
      <sheetName val="Radios_&amp;_géné_achats_10"/>
      <sheetName val="Radios_&amp;_géné_Running__costs10"/>
      <sheetName val="fINANCEMENT_RADIOS10"/>
      <sheetName val="Telephones_Achats10"/>
      <sheetName val="Téléphones_comm_&amp;_rc10"/>
      <sheetName val="Suivi__R_costs_&amp;_frais_de_com10"/>
      <sheetName val="Radios_&amp;_géné_achats_9"/>
      <sheetName val="Radios_&amp;_géné_Running__costs9"/>
      <sheetName val="fINANCEMENT_RADIOS9"/>
      <sheetName val="Telephones_Achats9"/>
      <sheetName val="Téléphones_comm_&amp;_rc9"/>
      <sheetName val="Suivi__R_costs_&amp;_frais_de_comm9"/>
      <sheetName val="Radios_&amp;_géné_achats_11"/>
      <sheetName val="Radios_&amp;_géné_Running__costs11"/>
      <sheetName val="fINANCEMENT_RADIOS11"/>
      <sheetName val="Telephones_Achats11"/>
      <sheetName val="Téléphones_comm_&amp;_rc11"/>
      <sheetName val="Suivi__R_costs_&amp;_frais_de_com11"/>
      <sheetName val="Radios_&amp;_géné_achats_12"/>
      <sheetName val="Radios_&amp;_géné_Running__costs12"/>
      <sheetName val="fINANCEMENT_RADIOS12"/>
      <sheetName val="Telephones_Achats12"/>
      <sheetName val="Téléphones_comm_&amp;_rc12"/>
      <sheetName val="Suivi__R_costs_&amp;_frais_de_com12"/>
      <sheetName val="Radios_&amp;_géné_achats_13"/>
      <sheetName val="Radios_&amp;_géné_Running__costs13"/>
      <sheetName val="fINANCEMENT_RADIOS13"/>
      <sheetName val="Telephones_Achats13"/>
      <sheetName val="Téléphones_comm_&amp;_rc13"/>
      <sheetName val="Suivi__R_costs_&amp;_frais_de_com13"/>
      <sheetName val="Radios_&amp;_géné_achats_14"/>
      <sheetName val="Radios_&amp;_géné_Running__costs14"/>
      <sheetName val="fINANCEMENT_RADIOS14"/>
      <sheetName val="Telephones_Achats14"/>
      <sheetName val="Téléphones_comm_&amp;_rc14"/>
      <sheetName val="Suivi__R_costs_&amp;_frais_de_com14"/>
      <sheetName val="Radios_&amp;_géné_achats_16"/>
      <sheetName val="Radios_&amp;_géné_Running__costs16"/>
      <sheetName val="fINANCEMENT_RADIOS16"/>
      <sheetName val="Telephones_Achats16"/>
      <sheetName val="Téléphones_comm_&amp;_rc16"/>
      <sheetName val="Suivi__R_costs_&amp;_frais_de_com16"/>
      <sheetName val="Radios_&amp;_géné_achats_17"/>
      <sheetName val="Radios_&amp;_géné_Running__costs17"/>
      <sheetName val="fINANCEMENT_RADIOS17"/>
      <sheetName val="Telephones_Achats17"/>
      <sheetName val="Téléphones_comm_&amp;_rc17"/>
      <sheetName val="Suivi__R_costs_&amp;_frais_de_com17"/>
      <sheetName val="Calcul Salaires"/>
      <sheetName val="FORECAST KPK - EUR"/>
      <sheetName val="TCD"/>
      <sheetName val="Data sheet"/>
      <sheetName val="MissionList"/>
      <sheetName val="Sheet2"/>
      <sheetName val="List"/>
      <sheetName val="Radios_&amp;_géné_achats_18"/>
      <sheetName val="Radios_&amp;_géné_Running__costs18"/>
      <sheetName val="fINANCEMENT_RADIOS18"/>
      <sheetName val="Telephones_Achats18"/>
      <sheetName val="Téléphones_comm_&amp;_rc18"/>
      <sheetName val="Suivi__R_costs_&amp;_frais_de_com18"/>
      <sheetName val="CHIN_HR_NEW"/>
      <sheetName val="DZ_HR"/>
      <sheetName val="Radios_&amp;_géné_achats_19"/>
      <sheetName val="Radios_&amp;_géné_Running__costs19"/>
      <sheetName val="fINANCEMENT_RADIOS19"/>
      <sheetName val="Telephones_Achats19"/>
      <sheetName val="Téléphones_comm_&amp;_rc19"/>
      <sheetName val="Suivi__R_costs_&amp;_frais_de_com19"/>
      <sheetName val="CHIN_HR_NEW1"/>
      <sheetName val="DZ_HR1"/>
      <sheetName val="detail"/>
      <sheetName val="PARAMETERS"/>
      <sheetName val="P1"/>
      <sheetName val="Radios_&amp;_géné_achats_20"/>
      <sheetName val="Radios_&amp;_géné_Running__costs20"/>
      <sheetName val="fINANCEMENT_RADIOS20"/>
      <sheetName val="Telephones_Achats20"/>
      <sheetName val="Téléphones_comm_&amp;_rc20"/>
      <sheetName val="Suivi__R_costs_&amp;_frais_de_com20"/>
      <sheetName val="CHIN_HR_NEW2"/>
      <sheetName val="DZ_HR2"/>
      <sheetName val="Calcul_Salaires"/>
      <sheetName val="FORECAST_KPK_-_EUR"/>
      <sheetName val="Radios_&amp;_géné_achats_21"/>
      <sheetName val="Radios_&amp;_géné_Running__costs21"/>
      <sheetName val="fINANCEMENT_RADIOS21"/>
      <sheetName val="Telephones_Achats21"/>
      <sheetName val="Téléphones_comm_&amp;_rc21"/>
      <sheetName val="Suivi__R_costs_&amp;_frais_de_com21"/>
      <sheetName val="CHIN_HR_NEW3"/>
      <sheetName val="DZ_HR3"/>
      <sheetName val="Calcul_Salaires1"/>
      <sheetName val="FORECAST_KPK_-_EUR1"/>
      <sheetName val="Radios_&amp;_géné_achats_23"/>
      <sheetName val="Radios_&amp;_géné_Running__costs23"/>
      <sheetName val="fINANCEMENT_RADIOS23"/>
      <sheetName val="Telephones_Achats23"/>
      <sheetName val="Téléphones_comm_&amp;_rc23"/>
      <sheetName val="Suivi__R_costs_&amp;_frais_de_com23"/>
      <sheetName val="CHIN_HR_NEW4"/>
      <sheetName val="DZ_HR4"/>
      <sheetName val="Radios_&amp;_géné_achats_22"/>
      <sheetName val="Radios_&amp;_géné_Running__costs22"/>
      <sheetName val="fINANCEMENT_RADIOS22"/>
      <sheetName val="Telephones_Achats22"/>
      <sheetName val="Téléphones_comm_&amp;_rc22"/>
      <sheetName val="Suivi__R_costs_&amp;_frais_de_com22"/>
      <sheetName val="CHIN_HR_NEW5"/>
      <sheetName val="DZ_HR5"/>
      <sheetName val="Radios_&amp;_géné_achats_24"/>
      <sheetName val="Radios_&amp;_géné_Running__costs24"/>
      <sheetName val="fINANCEMENT_RADIOS24"/>
      <sheetName val="Telephones_Achats24"/>
      <sheetName val="Téléphones_comm_&amp;_rc24"/>
      <sheetName val="Suivi__R_costs_&amp;_frais_de_com24"/>
      <sheetName val="CHIN_HR_NEW6"/>
      <sheetName val="DZ_HR6"/>
    </sheetNames>
    <sheetDataSet>
      <sheetData sheetId="0"/>
      <sheetData sheetId="1" refreshError="1">
        <row r="4">
          <cell r="V4" t="str">
            <v>ACH</v>
          </cell>
        </row>
        <row r="5">
          <cell r="V5" t="str">
            <v>LOC</v>
          </cell>
        </row>
        <row r="6">
          <cell r="V6" t="str">
            <v>RC</v>
          </cell>
        </row>
        <row r="7">
          <cell r="V7" t="str">
            <v>COMM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5"/>
      <sheetName val="R6"/>
      <sheetName val="R7"/>
      <sheetName val="R8"/>
      <sheetName val="PRINT"/>
      <sheetName val="SHEET"/>
      <sheetName val="SHEET 2"/>
      <sheetName val="P1"/>
      <sheetName val="P2"/>
      <sheetName val="P3"/>
      <sheetName val="Contract"/>
      <sheetName val="BOARD"/>
      <sheetName val="TO_DO"/>
      <sheetName val="SHEET_2"/>
      <sheetName val="PARAMETERS"/>
      <sheetName val="Data"/>
      <sheetName val="FBM Results"/>
      <sheetName val="TO_DO1"/>
      <sheetName val="SHEET_21"/>
      <sheetName val="FBM_Results"/>
      <sheetName val="Resources"/>
      <sheetName val="Parametres"/>
      <sheetName val="TO_DO2"/>
      <sheetName val="SHEET_22"/>
      <sheetName val="FBM_Result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5">
          <cell r="A15" t="str">
            <v>ELFASHERADMIN</v>
          </cell>
          <cell r="H15" t="str">
            <v>EL FASHER</v>
          </cell>
        </row>
        <row r="16">
          <cell r="H16" t="str">
            <v>NYALA</v>
          </cell>
        </row>
        <row r="17">
          <cell r="H17" t="str">
            <v>KHARTOUM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Tracking"/>
      <sheetName val="ContractPaymentSchedule&amp;CashReq"/>
      <sheetName val="Program_Requests"/>
      <sheetName val="RunningCostCashRequest&amp;FollowUp"/>
      <sheetName val="Month-To-MonthActualRunningCost"/>
      <sheetName val="Autres Données"/>
      <sheetName val="Autres_Données"/>
      <sheetName val="Lines"/>
      <sheetName val="Salary_Grid"/>
      <sheetName val="Autres_Données1"/>
      <sheetName val="Feuil1"/>
      <sheetName val="Allocation forecast"/>
      <sheetName val="Liste"/>
      <sheetName val="Autres_Données2"/>
      <sheetName val="Allocation_forecast"/>
      <sheetName val="21CXX_R1"/>
      <sheetName val="21CXX_R2"/>
      <sheetName val="21CXX_R3"/>
      <sheetName val="data validation"/>
      <sheetName val="Autres_Données3"/>
      <sheetName val="Allocation_forecast1"/>
      <sheetName val="Autres_Données4"/>
      <sheetName val="Allocation_forecast2"/>
      <sheetName val="Autres_Données5"/>
      <sheetName val="Allocation_forecast3"/>
      <sheetName val="Autres_Données7"/>
      <sheetName val="Autres_Données6"/>
      <sheetName val="Autres_Données8"/>
      <sheetName val="Autres_Données9"/>
      <sheetName val="Autres_Données10"/>
      <sheetName val="Autres_Données12"/>
      <sheetName val="Autres_Données11"/>
      <sheetName val="Autres_Données13"/>
      <sheetName val="Autres_Données14"/>
      <sheetName val="Autres_Données15"/>
      <sheetName val="Autres_Données16"/>
      <sheetName val="Autres_Données17"/>
      <sheetName val="Key"/>
      <sheetName val="Parametres"/>
      <sheetName val="Paramètres"/>
      <sheetName val="Catégories d'actifs"/>
      <sheetName val="Donor Head"/>
      <sheetName val="Staff info"/>
      <sheetName val="Salary Grid (New)"/>
      <sheetName val="2.03 National Staff list"/>
      <sheetName val="Allocation_forecast4"/>
      <sheetName val="data_validation"/>
      <sheetName val="Sheet2"/>
      <sheetName val="Codes tiers"/>
      <sheetName val="Listes"/>
      <sheetName val="PARAM"/>
      <sheetName val="Paid"/>
      <sheetName val="Plan comptable"/>
      <sheetName val="Donor_Head"/>
      <sheetName val="Allocation_forecast5"/>
      <sheetName val="data_validation1"/>
      <sheetName val="Catégories_d'actifs"/>
      <sheetName val="Staff_info"/>
      <sheetName val="Salary_Grid_(New)"/>
      <sheetName val="2_03_National_Staff_list"/>
      <sheetName val="Codes_tiers"/>
      <sheetName val="Plan_comptable"/>
      <sheetName val="Allocation_forecast6"/>
      <sheetName val="data_validation2"/>
      <sheetName val="Catégories_d'actifs1"/>
      <sheetName val="Staff_info1"/>
      <sheetName val="Salary_Grid_(New)1"/>
      <sheetName val="2_03_National_Staff_list1"/>
      <sheetName val="Donor_Head1"/>
      <sheetName val="Codes_tiers1"/>
      <sheetName val="Plan_comptable1"/>
      <sheetName val="Summary"/>
      <sheetName val="Profit _ Loss"/>
      <sheetName val="Обороты"/>
      <sheetName val="Cons "/>
      <sheetName val="Notes"/>
      <sheetName val="Balance Sheet"/>
      <sheetName val="Cover "/>
      <sheetName val="Koszty"/>
      <sheetName val="List of project"/>
      <sheetName val="parameters"/>
      <sheetName val="Suivi des Données"/>
      <sheetName val="Autres_Données18"/>
      <sheetName val="Allocation_forecast10"/>
      <sheetName val="data_validation6"/>
      <sheetName val="Catégories_d'actifs5"/>
      <sheetName val="Donor_Head5"/>
      <sheetName val="Staff_info5"/>
      <sheetName val="Salary_Grid_(New)5"/>
      <sheetName val="2_03_National_Staff_list5"/>
      <sheetName val="Allocation_forecast8"/>
      <sheetName val="data_validation4"/>
      <sheetName val="Catégories_d'actifs3"/>
      <sheetName val="Donor_Head3"/>
      <sheetName val="Staff_info3"/>
      <sheetName val="Salary_Grid_(New)3"/>
      <sheetName val="2_03_National_Staff_list3"/>
      <sheetName val="Codes_tiers3"/>
      <sheetName val="Allocation_forecast7"/>
      <sheetName val="data_validation3"/>
      <sheetName val="Catégories_d'actifs2"/>
      <sheetName val="Donor_Head2"/>
      <sheetName val="Staff_info2"/>
      <sheetName val="Salary_Grid_(New)2"/>
      <sheetName val="2_03_National_Staff_list2"/>
      <sheetName val="Codes_tiers2"/>
      <sheetName val="Allocation_forecast9"/>
      <sheetName val="data_validation5"/>
      <sheetName val="Catégories_d'actifs4"/>
      <sheetName val="Donor_Head4"/>
      <sheetName val="Staff_info4"/>
      <sheetName val="Salary_Grid_(New)4"/>
      <sheetName val="2_03_National_Staff_list4"/>
      <sheetName val="Codes_tiers4"/>
      <sheetName val="Codes_tiers5"/>
      <sheetName val="Autres_Données19"/>
      <sheetName val="Allocation_forecast11"/>
      <sheetName val="data_validation7"/>
      <sheetName val="Catégories_d'actifs6"/>
      <sheetName val="Donor_Head6"/>
      <sheetName val="Staff_info6"/>
      <sheetName val="Salary_Grid_(New)6"/>
      <sheetName val="2_03_National_Staff_list6"/>
      <sheetName val="Codes_tiers6"/>
      <sheetName val="Autres_Données20"/>
      <sheetName val="Allocation_forecast12"/>
      <sheetName val="data_validation8"/>
      <sheetName val="Catégories_d'actifs7"/>
      <sheetName val="Donor_Head7"/>
      <sheetName val="Staff_info7"/>
      <sheetName val="Salary_Grid_(New)7"/>
      <sheetName val="2_03_National_Staff_list7"/>
      <sheetName val="Codes_tiers7"/>
      <sheetName val="Autres_Données22"/>
      <sheetName val="Allocation_forecast14"/>
      <sheetName val="data_validation10"/>
      <sheetName val="Catégories_d'actifs9"/>
      <sheetName val="Donor_Head9"/>
      <sheetName val="Staff_info9"/>
      <sheetName val="Salary_Grid_(New)9"/>
      <sheetName val="2_03_National_Staff_list9"/>
      <sheetName val="Codes_tiers9"/>
      <sheetName val="Autres_Données21"/>
      <sheetName val="Allocation_forecast13"/>
      <sheetName val="data_validation9"/>
      <sheetName val="Catégories_d'actifs8"/>
      <sheetName val="Donor_Head8"/>
      <sheetName val="Staff_info8"/>
      <sheetName val="Salary_Grid_(New)8"/>
      <sheetName val="2_03_National_Staff_list8"/>
      <sheetName val="Codes_tiers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Z HR"/>
      <sheetName val="CHIN HR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Z HR"/>
      <sheetName val="CHIN HR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5"/>
      <sheetName val="R6"/>
      <sheetName val="R7"/>
      <sheetName val="R8"/>
      <sheetName val="PRINT"/>
      <sheetName val="SHEET"/>
      <sheetName val="P1"/>
      <sheetName val="P2"/>
      <sheetName val="Contract"/>
      <sheetName val="FBM Resul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5">
          <cell r="D15" t="str">
            <v>Active</v>
          </cell>
        </row>
        <row r="16">
          <cell r="D16" t="str">
            <v>Stopped</v>
          </cell>
        </row>
      </sheetData>
      <sheetData sheetId="23"/>
      <sheetData sheetId="24"/>
      <sheetData sheetId="2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Staff Costs"/>
      <sheetName val="Detail internal"/>
      <sheetName val="Sheet1"/>
      <sheetName val="Details"/>
      <sheetName val="Total food tonnage "/>
      <sheetName val="Staff food aid "/>
      <sheetName val="Distrbiution costs "/>
      <sheetName val="Material needed"/>
      <sheetName val="Transport "/>
      <sheetName val="Budget LTSH"/>
      <sheetName val="P1"/>
    </sheetNames>
    <sheetDataSet>
      <sheetData sheetId="0" refreshError="1"/>
      <sheetData sheetId="1" refreshError="1">
        <row r="61">
          <cell r="E61">
            <v>0</v>
          </cell>
          <cell r="K61">
            <v>0</v>
          </cell>
        </row>
        <row r="83">
          <cell r="E8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Grille salaire"/>
      <sheetName val="Catégories"/>
      <sheetName val="Datas"/>
      <sheetName val="PRET"/>
      <sheetName val="Avances"/>
      <sheetName val="Frais Medx"/>
      <sheetName val="Suivi Staff"/>
      <sheetName val="Staff Costs"/>
      <sheetName val="COMMIT"/>
    </sheetNames>
    <sheetDataSet>
      <sheetData sheetId="0"/>
      <sheetData sheetId="1"/>
      <sheetData sheetId="2"/>
      <sheetData sheetId="3" refreshError="1">
        <row r="1">
          <cell r="A1" t="str">
            <v>Mois</v>
          </cell>
          <cell r="B1">
            <v>40087</v>
          </cell>
        </row>
        <row r="2">
          <cell r="A2" t="str">
            <v>Début Mois</v>
          </cell>
          <cell r="B2">
            <v>40082</v>
          </cell>
        </row>
        <row r="3">
          <cell r="A3" t="str">
            <v>Fin Mois</v>
          </cell>
          <cell r="B3">
            <v>40111</v>
          </cell>
        </row>
        <row r="5">
          <cell r="A5" t="str">
            <v>#1</v>
          </cell>
          <cell r="B5" t="str">
            <v>#2</v>
          </cell>
          <cell r="C5" t="str">
            <v>#3</v>
          </cell>
          <cell r="D5" t="str">
            <v>#4</v>
          </cell>
          <cell r="E5" t="str">
            <v>#5</v>
          </cell>
          <cell r="F5" t="str">
            <v>#6</v>
          </cell>
          <cell r="G5" t="str">
            <v>#7</v>
          </cell>
          <cell r="H5" t="str">
            <v>#8</v>
          </cell>
          <cell r="I5" t="str">
            <v>#9</v>
          </cell>
          <cell r="J5" t="str">
            <v>#10</v>
          </cell>
          <cell r="K5" t="str">
            <v>#11</v>
          </cell>
          <cell r="L5" t="str">
            <v>#12</v>
          </cell>
          <cell r="M5" t="str">
            <v>#13</v>
          </cell>
          <cell r="N5" t="str">
            <v>#14</v>
          </cell>
          <cell r="O5" t="str">
            <v>#15</v>
          </cell>
          <cell r="P5" t="str">
            <v>#16</v>
          </cell>
          <cell r="Q5" t="str">
            <v>#17</v>
          </cell>
          <cell r="R5" t="str">
            <v>#18</v>
          </cell>
          <cell r="S5" t="str">
            <v>#19</v>
          </cell>
          <cell r="T5" t="str">
            <v>#20</v>
          </cell>
          <cell r="U5" t="str">
            <v>#21</v>
          </cell>
          <cell r="V5" t="str">
            <v>#22</v>
          </cell>
          <cell r="W5" t="str">
            <v>#23</v>
          </cell>
          <cell r="X5" t="str">
            <v>#24</v>
          </cell>
          <cell r="Y5" t="str">
            <v>#25</v>
          </cell>
          <cell r="Z5" t="str">
            <v>#26</v>
          </cell>
          <cell r="AA5" t="str">
            <v>#27</v>
          </cell>
          <cell r="AB5" t="str">
            <v>#28</v>
          </cell>
          <cell r="AC5" t="str">
            <v>#29</v>
          </cell>
          <cell r="AD5" t="str">
            <v>#30</v>
          </cell>
          <cell r="AE5" t="str">
            <v>#31</v>
          </cell>
          <cell r="AF5" t="str">
            <v>#32</v>
          </cell>
          <cell r="AG5" t="str">
            <v>#33</v>
          </cell>
          <cell r="AH5" t="str">
            <v>#34</v>
          </cell>
        </row>
        <row r="6">
          <cell r="A6" t="str">
            <v>Code salarié</v>
          </cell>
          <cell r="B6" t="str">
            <v>ON/OFF</v>
          </cell>
          <cell r="C6" t="str">
            <v>Contrat N°</v>
          </cell>
          <cell r="D6" t="str">
            <v>Nom / Prénom</v>
          </cell>
          <cell r="E6" t="str">
            <v>Statut marital</v>
          </cell>
          <cell r="F6" t="str">
            <v>N° Pièce identité</v>
          </cell>
          <cell r="G6" t="str">
            <v>Adresse</v>
          </cell>
          <cell r="H6" t="str">
            <v>N° CNPS</v>
          </cell>
          <cell r="I6" t="str">
            <v>Sexe</v>
          </cell>
          <cell r="J6" t="str">
            <v>Fonction</v>
          </cell>
          <cell r="K6" t="str">
            <v>Déprtmt</v>
          </cell>
          <cell r="L6" t="str">
            <v>Date naissance</v>
          </cell>
          <cell r="M6" t="str">
            <v>Age (en jours)</v>
          </cell>
          <cell r="N6" t="str">
            <v>Date initiale entrée</v>
          </cell>
          <cell r="O6" t="str">
            <v>Date d'entrée du dernier contrat</v>
          </cell>
          <cell r="P6" t="str">
            <v>Type contrat</v>
          </cell>
          <cell r="Q6" t="str">
            <v>Date fin</v>
          </cell>
          <cell r="R6" t="str">
            <v>Ancienneté (année)</v>
          </cell>
          <cell r="S6" t="str">
            <v>Catégorie</v>
          </cell>
          <cell r="T6" t="str">
            <v>Niveau</v>
          </cell>
          <cell r="U6" t="str">
            <v>Nb pers charge</v>
          </cell>
          <cell r="V6" t="str">
            <v>Volume horaire mensuel</v>
          </cell>
          <cell r="W6" t="str">
            <v>Nb de jours  travaillés par Mois</v>
          </cell>
          <cell r="X6" t="str">
            <v>salaire base (SB)</v>
          </cell>
          <cell r="Y6" t="str">
            <v>Taux horaire</v>
          </cell>
          <cell r="Z6" t="str">
            <v>Prime Ancienneté</v>
          </cell>
          <cell r="AA6" t="str">
            <v>SB + ancienneté</v>
          </cell>
          <cell r="AB6" t="str">
            <v>Conditions vie difficiles</v>
          </cell>
          <cell r="AC6" t="str">
            <v>transport</v>
          </cell>
          <cell r="AD6" t="str">
            <v>Sal Brut</v>
          </cell>
          <cell r="AE6" t="str">
            <v>Code Budget</v>
          </cell>
          <cell r="AF6" t="str">
            <v>Ligne Budget</v>
          </cell>
          <cell r="AG6" t="str">
            <v>Nb jours congés à solder fin contrat</v>
          </cell>
          <cell r="AH6" t="str">
            <v>REMARQUES</v>
          </cell>
        </row>
        <row r="7">
          <cell r="A7" t="str">
            <v>KN001</v>
          </cell>
          <cell r="B7" t="str">
            <v>ON</v>
          </cell>
          <cell r="C7">
            <v>5</v>
          </cell>
          <cell r="D7" t="str">
            <v>ALI Haroune Mahamat</v>
          </cell>
          <cell r="E7" t="str">
            <v>Marié</v>
          </cell>
          <cell r="F7" t="str">
            <v>112-00287844-22</v>
          </cell>
          <cell r="G7" t="str">
            <v>Mao</v>
          </cell>
          <cell r="H7">
            <v>115050</v>
          </cell>
          <cell r="I7" t="str">
            <v>M</v>
          </cell>
          <cell r="J7" t="str">
            <v>Assistant log</v>
          </cell>
          <cell r="K7" t="str">
            <v>Log</v>
          </cell>
          <cell r="L7">
            <v>23377</v>
          </cell>
          <cell r="M7">
            <v>16494</v>
          </cell>
          <cell r="N7">
            <v>39814</v>
          </cell>
          <cell r="O7">
            <v>40026</v>
          </cell>
          <cell r="P7" t="str">
            <v>CDD</v>
          </cell>
          <cell r="Q7">
            <v>40086</v>
          </cell>
          <cell r="R7">
            <v>0</v>
          </cell>
          <cell r="S7" t="str">
            <v>T3</v>
          </cell>
          <cell r="T7" t="str">
            <v>Qualifié</v>
          </cell>
          <cell r="U7">
            <v>5</v>
          </cell>
          <cell r="V7">
            <v>171.6</v>
          </cell>
          <cell r="W7">
            <v>30</v>
          </cell>
          <cell r="X7">
            <v>318500</v>
          </cell>
          <cell r="Y7">
            <v>1856.0606060606062</v>
          </cell>
          <cell r="Z7">
            <v>0</v>
          </cell>
          <cell r="AA7">
            <v>318500</v>
          </cell>
          <cell r="AB7">
            <v>0</v>
          </cell>
          <cell r="AC7">
            <v>20000</v>
          </cell>
          <cell r="AD7">
            <v>338500</v>
          </cell>
          <cell r="AE7" t="str">
            <v>KNC01</v>
          </cell>
          <cell r="AF7" t="str">
            <v>CB01</v>
          </cell>
        </row>
        <row r="8">
          <cell r="A8" t="str">
            <v>KN002</v>
          </cell>
          <cell r="B8" t="str">
            <v>ON</v>
          </cell>
          <cell r="C8">
            <v>5</v>
          </cell>
          <cell r="D8" t="str">
            <v>MOUSTAPHA Abakar</v>
          </cell>
          <cell r="E8" t="str">
            <v>Marié</v>
          </cell>
          <cell r="F8" t="str">
            <v>202-00257063-11</v>
          </cell>
          <cell r="G8" t="str">
            <v>Mao</v>
          </cell>
          <cell r="I8" t="str">
            <v>M</v>
          </cell>
          <cell r="J8" t="str">
            <v>Chauffeur</v>
          </cell>
          <cell r="K8" t="str">
            <v>Log</v>
          </cell>
          <cell r="L8">
            <v>25204</v>
          </cell>
          <cell r="M8">
            <v>14694</v>
          </cell>
          <cell r="N8">
            <v>39870</v>
          </cell>
          <cell r="O8">
            <v>40026</v>
          </cell>
          <cell r="P8" t="str">
            <v>CDD</v>
          </cell>
          <cell r="Q8">
            <v>40086</v>
          </cell>
          <cell r="R8">
            <v>0</v>
          </cell>
          <cell r="S8" t="str">
            <v>T1</v>
          </cell>
          <cell r="T8" t="str">
            <v>Débutant</v>
          </cell>
          <cell r="U8">
            <v>1</v>
          </cell>
          <cell r="V8">
            <v>237.6</v>
          </cell>
          <cell r="W8">
            <v>30</v>
          </cell>
          <cell r="X8">
            <v>78125</v>
          </cell>
          <cell r="Y8">
            <v>328.80892255892257</v>
          </cell>
          <cell r="Z8">
            <v>0</v>
          </cell>
          <cell r="AA8">
            <v>78125</v>
          </cell>
          <cell r="AB8">
            <v>0</v>
          </cell>
          <cell r="AC8">
            <v>20000</v>
          </cell>
          <cell r="AD8">
            <v>98125</v>
          </cell>
          <cell r="AE8" t="str">
            <v>KNC01</v>
          </cell>
          <cell r="AF8" t="str">
            <v>CB01</v>
          </cell>
        </row>
        <row r="9">
          <cell r="A9" t="str">
            <v>KN003</v>
          </cell>
          <cell r="B9" t="str">
            <v>ON</v>
          </cell>
          <cell r="C9">
            <v>5</v>
          </cell>
          <cell r="D9" t="str">
            <v>MOUSSA Ahmat</v>
          </cell>
          <cell r="E9" t="str">
            <v>Célibataire</v>
          </cell>
          <cell r="F9" t="str">
            <v>103-00611603-22</v>
          </cell>
          <cell r="G9" t="str">
            <v>Mao</v>
          </cell>
          <cell r="I9" t="str">
            <v>M</v>
          </cell>
          <cell r="J9" t="str">
            <v>Chauffeur</v>
          </cell>
          <cell r="K9" t="str">
            <v>Log</v>
          </cell>
          <cell r="L9">
            <v>32143</v>
          </cell>
          <cell r="M9">
            <v>7854</v>
          </cell>
          <cell r="N9">
            <v>39853</v>
          </cell>
          <cell r="O9">
            <v>40026</v>
          </cell>
          <cell r="P9" t="str">
            <v>CDD</v>
          </cell>
          <cell r="Q9">
            <v>40086</v>
          </cell>
          <cell r="R9">
            <v>0</v>
          </cell>
          <cell r="S9" t="str">
            <v>T1</v>
          </cell>
          <cell r="T9" t="str">
            <v>Débutant</v>
          </cell>
          <cell r="U9">
            <v>1</v>
          </cell>
          <cell r="V9">
            <v>237.6</v>
          </cell>
          <cell r="W9">
            <v>30</v>
          </cell>
          <cell r="X9">
            <v>156250</v>
          </cell>
          <cell r="Y9">
            <v>657.61784511784515</v>
          </cell>
          <cell r="Z9">
            <v>0</v>
          </cell>
          <cell r="AA9">
            <v>156250</v>
          </cell>
          <cell r="AB9">
            <v>0</v>
          </cell>
          <cell r="AC9">
            <v>20000</v>
          </cell>
          <cell r="AD9">
            <v>176250</v>
          </cell>
          <cell r="AE9" t="str">
            <v>KNC01</v>
          </cell>
          <cell r="AF9" t="str">
            <v>CB01</v>
          </cell>
        </row>
        <row r="10">
          <cell r="A10" t="str">
            <v>KN004</v>
          </cell>
          <cell r="B10" t="str">
            <v>ON</v>
          </cell>
          <cell r="C10">
            <v>5</v>
          </cell>
          <cell r="D10" t="str">
            <v>ABAKAR Allamine</v>
          </cell>
          <cell r="E10" t="str">
            <v>Marié</v>
          </cell>
          <cell r="F10" t="str">
            <v>1465/DK/03</v>
          </cell>
          <cell r="G10" t="str">
            <v>Mao</v>
          </cell>
          <cell r="I10" t="str">
            <v>M</v>
          </cell>
          <cell r="J10" t="str">
            <v>Chauffeur</v>
          </cell>
          <cell r="K10" t="str">
            <v>Log</v>
          </cell>
          <cell r="L10">
            <v>28491</v>
          </cell>
          <cell r="M10">
            <v>11454</v>
          </cell>
          <cell r="N10">
            <v>39814</v>
          </cell>
          <cell r="O10">
            <v>40026</v>
          </cell>
          <cell r="P10" t="str">
            <v>CDD</v>
          </cell>
          <cell r="Q10">
            <v>40086</v>
          </cell>
          <cell r="R10">
            <v>0</v>
          </cell>
          <cell r="S10" t="str">
            <v>T1</v>
          </cell>
          <cell r="T10" t="str">
            <v>Débutant</v>
          </cell>
          <cell r="U10">
            <v>1.5</v>
          </cell>
          <cell r="V10">
            <v>237.6</v>
          </cell>
          <cell r="W10">
            <v>30</v>
          </cell>
          <cell r="X10">
            <v>156250</v>
          </cell>
          <cell r="Y10">
            <v>657.61784511784515</v>
          </cell>
          <cell r="Z10">
            <v>0</v>
          </cell>
          <cell r="AA10">
            <v>156250</v>
          </cell>
          <cell r="AB10">
            <v>0</v>
          </cell>
          <cell r="AC10">
            <v>20000</v>
          </cell>
          <cell r="AD10">
            <v>176250</v>
          </cell>
          <cell r="AE10" t="str">
            <v>KNC01</v>
          </cell>
          <cell r="AF10" t="str">
            <v>CB01</v>
          </cell>
        </row>
        <row r="11">
          <cell r="A11" t="str">
            <v>KN005</v>
          </cell>
          <cell r="B11" t="str">
            <v>ON</v>
          </cell>
          <cell r="C11">
            <v>5</v>
          </cell>
          <cell r="D11" t="str">
            <v>Abakar Ahmat Sied</v>
          </cell>
          <cell r="E11" t="str">
            <v>Marié</v>
          </cell>
          <cell r="F11" t="str">
            <v>006/PK/90</v>
          </cell>
          <cell r="G11" t="str">
            <v>Mao</v>
          </cell>
          <cell r="H11">
            <v>151416</v>
          </cell>
          <cell r="I11" t="str">
            <v>M</v>
          </cell>
          <cell r="J11" t="str">
            <v>Chauffeur</v>
          </cell>
          <cell r="K11" t="str">
            <v>Log</v>
          </cell>
          <cell r="L11">
            <v>25569</v>
          </cell>
          <cell r="M11">
            <v>14334</v>
          </cell>
          <cell r="N11">
            <v>39814</v>
          </cell>
          <cell r="O11">
            <v>40026</v>
          </cell>
          <cell r="P11" t="str">
            <v>CDD</v>
          </cell>
          <cell r="Q11">
            <v>40086</v>
          </cell>
          <cell r="R11">
            <v>0</v>
          </cell>
          <cell r="S11" t="str">
            <v>T1</v>
          </cell>
          <cell r="T11" t="str">
            <v>Débutant</v>
          </cell>
          <cell r="U11">
            <v>5</v>
          </cell>
          <cell r="V11">
            <v>237.6</v>
          </cell>
          <cell r="W11">
            <v>30</v>
          </cell>
          <cell r="X11">
            <v>156250</v>
          </cell>
          <cell r="Y11">
            <v>657.61784511784515</v>
          </cell>
          <cell r="Z11">
            <v>0</v>
          </cell>
          <cell r="AA11">
            <v>156250</v>
          </cell>
          <cell r="AB11">
            <v>0</v>
          </cell>
          <cell r="AC11">
            <v>20000</v>
          </cell>
          <cell r="AD11">
            <v>176250</v>
          </cell>
          <cell r="AE11" t="str">
            <v>KNC01</v>
          </cell>
          <cell r="AF11" t="str">
            <v>CB01</v>
          </cell>
        </row>
        <row r="12">
          <cell r="A12" t="str">
            <v>KN006</v>
          </cell>
          <cell r="B12" t="str">
            <v>ON</v>
          </cell>
          <cell r="C12">
            <v>5</v>
          </cell>
          <cell r="D12" t="str">
            <v>SALEH Brahim Hissein</v>
          </cell>
          <cell r="E12" t="str">
            <v>Marié</v>
          </cell>
          <cell r="F12" t="str">
            <v>855/95</v>
          </cell>
          <cell r="G12" t="str">
            <v>Mao</v>
          </cell>
          <cell r="I12" t="str">
            <v>M</v>
          </cell>
          <cell r="J12" t="str">
            <v>Gardien</v>
          </cell>
          <cell r="K12" t="str">
            <v>Log</v>
          </cell>
          <cell r="L12">
            <v>25204</v>
          </cell>
          <cell r="M12">
            <v>14694</v>
          </cell>
          <cell r="N12">
            <v>39814</v>
          </cell>
          <cell r="O12">
            <v>40026</v>
          </cell>
          <cell r="P12" t="str">
            <v>CDD</v>
          </cell>
          <cell r="Q12">
            <v>40086</v>
          </cell>
          <cell r="R12">
            <v>0</v>
          </cell>
          <cell r="S12" t="str">
            <v>E1</v>
          </cell>
          <cell r="T12" t="str">
            <v>Débutant</v>
          </cell>
          <cell r="U12">
            <v>5</v>
          </cell>
          <cell r="V12">
            <v>312</v>
          </cell>
          <cell r="W12">
            <v>30</v>
          </cell>
          <cell r="X12">
            <v>95000</v>
          </cell>
          <cell r="Y12">
            <v>304.4871794871795</v>
          </cell>
          <cell r="Z12">
            <v>0</v>
          </cell>
          <cell r="AA12">
            <v>95000</v>
          </cell>
          <cell r="AB12">
            <v>0</v>
          </cell>
          <cell r="AC12">
            <v>20000</v>
          </cell>
          <cell r="AD12">
            <v>115000</v>
          </cell>
          <cell r="AE12" t="str">
            <v>KNC01</v>
          </cell>
          <cell r="AF12" t="str">
            <v>CB01</v>
          </cell>
        </row>
        <row r="13">
          <cell r="A13" t="str">
            <v>KN007</v>
          </cell>
          <cell r="B13" t="str">
            <v>ON</v>
          </cell>
          <cell r="C13">
            <v>5</v>
          </cell>
          <cell r="D13" t="str">
            <v>ADOUM Moussa Abdoulaye</v>
          </cell>
          <cell r="E13" t="str">
            <v>Marié</v>
          </cell>
          <cell r="F13">
            <v>832606</v>
          </cell>
          <cell r="G13" t="str">
            <v>Mao</v>
          </cell>
          <cell r="I13" t="str">
            <v>M</v>
          </cell>
          <cell r="J13" t="str">
            <v>Gardien</v>
          </cell>
          <cell r="K13" t="str">
            <v>Log</v>
          </cell>
          <cell r="L13">
            <v>28126</v>
          </cell>
          <cell r="M13">
            <v>11814</v>
          </cell>
          <cell r="N13">
            <v>39814</v>
          </cell>
          <cell r="O13">
            <v>40026</v>
          </cell>
          <cell r="P13" t="str">
            <v>CDD</v>
          </cell>
          <cell r="Q13">
            <v>40086</v>
          </cell>
          <cell r="R13">
            <v>0</v>
          </cell>
          <cell r="S13" t="str">
            <v>E1</v>
          </cell>
          <cell r="T13" t="str">
            <v>Débutant</v>
          </cell>
          <cell r="U13">
            <v>4.5</v>
          </cell>
          <cell r="V13">
            <v>312</v>
          </cell>
          <cell r="W13">
            <v>30</v>
          </cell>
          <cell r="X13">
            <v>95000</v>
          </cell>
          <cell r="Y13">
            <v>304.4871794871795</v>
          </cell>
          <cell r="Z13">
            <v>0</v>
          </cell>
          <cell r="AA13">
            <v>95000</v>
          </cell>
          <cell r="AB13">
            <v>0</v>
          </cell>
          <cell r="AC13">
            <v>20000</v>
          </cell>
          <cell r="AD13">
            <v>115000</v>
          </cell>
          <cell r="AE13" t="str">
            <v>KNC01</v>
          </cell>
          <cell r="AF13" t="str">
            <v>CB01</v>
          </cell>
        </row>
        <row r="14">
          <cell r="A14" t="str">
            <v>KN008</v>
          </cell>
          <cell r="B14" t="str">
            <v>ON</v>
          </cell>
          <cell r="C14">
            <v>5</v>
          </cell>
          <cell r="D14" t="str">
            <v>MAHAMAT Ali Dalladou</v>
          </cell>
          <cell r="E14" t="str">
            <v>Marié</v>
          </cell>
          <cell r="F14" t="str">
            <v>101-00468895-22</v>
          </cell>
          <cell r="G14" t="str">
            <v>Mao</v>
          </cell>
          <cell r="I14" t="str">
            <v>M</v>
          </cell>
          <cell r="J14" t="str">
            <v>Gardien</v>
          </cell>
          <cell r="K14" t="str">
            <v>Log</v>
          </cell>
          <cell r="L14">
            <v>23743</v>
          </cell>
          <cell r="M14">
            <v>16134</v>
          </cell>
          <cell r="N14">
            <v>39814</v>
          </cell>
          <cell r="O14">
            <v>40026</v>
          </cell>
          <cell r="P14" t="str">
            <v>CDD</v>
          </cell>
          <cell r="Q14">
            <v>40086</v>
          </cell>
          <cell r="R14">
            <v>0</v>
          </cell>
          <cell r="S14" t="str">
            <v>E1</v>
          </cell>
          <cell r="T14" t="str">
            <v>Débutant</v>
          </cell>
          <cell r="U14">
            <v>5</v>
          </cell>
          <cell r="V14">
            <v>312</v>
          </cell>
          <cell r="W14">
            <v>30</v>
          </cell>
          <cell r="X14">
            <v>95000</v>
          </cell>
          <cell r="Y14">
            <v>304.4871794871795</v>
          </cell>
          <cell r="Z14">
            <v>0</v>
          </cell>
          <cell r="AA14">
            <v>95000</v>
          </cell>
          <cell r="AB14">
            <v>0</v>
          </cell>
          <cell r="AC14">
            <v>20000</v>
          </cell>
          <cell r="AD14">
            <v>115000</v>
          </cell>
          <cell r="AE14" t="str">
            <v>KNC01</v>
          </cell>
          <cell r="AF14" t="str">
            <v>6500O</v>
          </cell>
        </row>
        <row r="15">
          <cell r="A15" t="str">
            <v>KN009</v>
          </cell>
          <cell r="B15" t="str">
            <v>ON</v>
          </cell>
          <cell r="C15">
            <v>5</v>
          </cell>
          <cell r="D15" t="str">
            <v>ABAKAR Ali Mai</v>
          </cell>
          <cell r="E15" t="str">
            <v>Marié</v>
          </cell>
          <cell r="F15">
            <v>832620</v>
          </cell>
          <cell r="G15" t="str">
            <v>Mao</v>
          </cell>
          <cell r="I15" t="str">
            <v>M</v>
          </cell>
          <cell r="J15" t="str">
            <v>Gardien</v>
          </cell>
          <cell r="K15" t="str">
            <v>Log</v>
          </cell>
          <cell r="L15">
            <v>27395</v>
          </cell>
          <cell r="M15">
            <v>12534</v>
          </cell>
          <cell r="N15">
            <v>39814</v>
          </cell>
          <cell r="O15">
            <v>40026</v>
          </cell>
          <cell r="P15" t="str">
            <v>CDD</v>
          </cell>
          <cell r="Q15">
            <v>40086</v>
          </cell>
          <cell r="R15">
            <v>0</v>
          </cell>
          <cell r="S15" t="str">
            <v>E1</v>
          </cell>
          <cell r="T15" t="str">
            <v>Débutant</v>
          </cell>
          <cell r="U15">
            <v>2</v>
          </cell>
          <cell r="V15">
            <v>312</v>
          </cell>
          <cell r="W15">
            <v>30</v>
          </cell>
          <cell r="X15">
            <v>95000</v>
          </cell>
          <cell r="Y15">
            <v>304.4871794871795</v>
          </cell>
          <cell r="Z15">
            <v>0</v>
          </cell>
          <cell r="AA15">
            <v>95000</v>
          </cell>
          <cell r="AB15">
            <v>0</v>
          </cell>
          <cell r="AC15">
            <v>20000</v>
          </cell>
          <cell r="AD15">
            <v>115000</v>
          </cell>
          <cell r="AE15" t="str">
            <v>KNC01</v>
          </cell>
          <cell r="AF15" t="str">
            <v>CB01</v>
          </cell>
        </row>
        <row r="16">
          <cell r="A16" t="str">
            <v>KN010</v>
          </cell>
          <cell r="B16" t="str">
            <v>ON</v>
          </cell>
          <cell r="C16">
            <v>5</v>
          </cell>
          <cell r="D16" t="str">
            <v>MOUSTAPHA Arabi Bougar</v>
          </cell>
          <cell r="E16" t="str">
            <v>Marié</v>
          </cell>
          <cell r="G16" t="str">
            <v>Mao</v>
          </cell>
          <cell r="I16" t="str">
            <v>M</v>
          </cell>
          <cell r="J16" t="str">
            <v>Gardien</v>
          </cell>
          <cell r="K16" t="str">
            <v>Log</v>
          </cell>
          <cell r="L16">
            <v>29221</v>
          </cell>
          <cell r="M16">
            <v>10734</v>
          </cell>
          <cell r="N16">
            <v>39814</v>
          </cell>
          <cell r="O16">
            <v>40026</v>
          </cell>
          <cell r="P16" t="str">
            <v>CDD</v>
          </cell>
          <cell r="Q16">
            <v>40086</v>
          </cell>
          <cell r="R16">
            <v>0</v>
          </cell>
          <cell r="S16" t="str">
            <v>E1</v>
          </cell>
          <cell r="T16" t="str">
            <v>Débutant</v>
          </cell>
          <cell r="U16">
            <v>2</v>
          </cell>
          <cell r="V16">
            <v>312</v>
          </cell>
          <cell r="W16">
            <v>30</v>
          </cell>
          <cell r="X16">
            <v>95000</v>
          </cell>
          <cell r="Y16">
            <v>304.4871794871795</v>
          </cell>
          <cell r="Z16">
            <v>0</v>
          </cell>
          <cell r="AA16">
            <v>95000</v>
          </cell>
          <cell r="AB16">
            <v>0</v>
          </cell>
          <cell r="AC16">
            <v>20000</v>
          </cell>
          <cell r="AD16">
            <v>115000</v>
          </cell>
          <cell r="AE16" t="str">
            <v>KNC01</v>
          </cell>
          <cell r="AF16" t="str">
            <v>6500O</v>
          </cell>
        </row>
        <row r="17">
          <cell r="A17" t="str">
            <v>KN011</v>
          </cell>
          <cell r="B17" t="str">
            <v>ON</v>
          </cell>
          <cell r="C17">
            <v>5</v>
          </cell>
          <cell r="D17" t="str">
            <v>ABDRAMANE Ali Adoum</v>
          </cell>
          <cell r="E17" t="str">
            <v>Marié</v>
          </cell>
          <cell r="F17" t="str">
            <v>303-00217120-22</v>
          </cell>
          <cell r="G17" t="str">
            <v>Mao</v>
          </cell>
          <cell r="I17" t="str">
            <v>M</v>
          </cell>
          <cell r="J17" t="str">
            <v>Gardien</v>
          </cell>
          <cell r="K17" t="str">
            <v>Log</v>
          </cell>
          <cell r="L17">
            <v>28856</v>
          </cell>
          <cell r="M17">
            <v>11094</v>
          </cell>
          <cell r="N17">
            <v>39814</v>
          </cell>
          <cell r="O17">
            <v>40026</v>
          </cell>
          <cell r="P17" t="str">
            <v>CDD</v>
          </cell>
          <cell r="Q17">
            <v>40086</v>
          </cell>
          <cell r="R17">
            <v>0</v>
          </cell>
          <cell r="S17" t="str">
            <v>E1</v>
          </cell>
          <cell r="T17" t="str">
            <v>Débutant</v>
          </cell>
          <cell r="U17">
            <v>3.5</v>
          </cell>
          <cell r="V17">
            <v>312</v>
          </cell>
          <cell r="W17">
            <v>30</v>
          </cell>
          <cell r="X17">
            <v>95000</v>
          </cell>
          <cell r="Y17">
            <v>304.4871794871795</v>
          </cell>
          <cell r="Z17">
            <v>0</v>
          </cell>
          <cell r="AA17">
            <v>95000</v>
          </cell>
          <cell r="AB17">
            <v>0</v>
          </cell>
          <cell r="AC17">
            <v>20000</v>
          </cell>
          <cell r="AD17">
            <v>115000</v>
          </cell>
          <cell r="AE17" t="str">
            <v>KNC01</v>
          </cell>
          <cell r="AF17" t="str">
            <v>CB01</v>
          </cell>
        </row>
        <row r="18">
          <cell r="A18" t="str">
            <v>KN012</v>
          </cell>
          <cell r="B18" t="str">
            <v>ON</v>
          </cell>
          <cell r="C18">
            <v>5</v>
          </cell>
          <cell r="D18" t="str">
            <v>BRAHIM Mallah</v>
          </cell>
          <cell r="E18" t="str">
            <v>Marié</v>
          </cell>
          <cell r="F18">
            <v>230</v>
          </cell>
          <cell r="G18" t="str">
            <v>Mao</v>
          </cell>
          <cell r="H18">
            <v>139991</v>
          </cell>
          <cell r="I18" t="str">
            <v>M</v>
          </cell>
          <cell r="J18" t="str">
            <v>Gardien</v>
          </cell>
          <cell r="K18" t="str">
            <v>Log</v>
          </cell>
          <cell r="L18">
            <v>22647</v>
          </cell>
          <cell r="M18">
            <v>17214</v>
          </cell>
          <cell r="N18">
            <v>39814</v>
          </cell>
          <cell r="O18">
            <v>40026</v>
          </cell>
          <cell r="P18" t="str">
            <v>CDD</v>
          </cell>
          <cell r="Q18">
            <v>40086</v>
          </cell>
          <cell r="R18">
            <v>0</v>
          </cell>
          <cell r="S18" t="str">
            <v>E1</v>
          </cell>
          <cell r="T18" t="str">
            <v>Débutant</v>
          </cell>
          <cell r="U18">
            <v>4</v>
          </cell>
          <cell r="V18">
            <v>312</v>
          </cell>
          <cell r="W18">
            <v>30</v>
          </cell>
          <cell r="X18">
            <v>95000</v>
          </cell>
          <cell r="Y18">
            <v>304.4871794871795</v>
          </cell>
          <cell r="Z18">
            <v>0</v>
          </cell>
          <cell r="AA18">
            <v>95000</v>
          </cell>
          <cell r="AB18">
            <v>0</v>
          </cell>
          <cell r="AC18">
            <v>20000</v>
          </cell>
          <cell r="AD18">
            <v>115000</v>
          </cell>
          <cell r="AE18" t="str">
            <v>KNC01</v>
          </cell>
          <cell r="AF18" t="str">
            <v>6500O</v>
          </cell>
        </row>
        <row r="19">
          <cell r="A19" t="str">
            <v>KN013</v>
          </cell>
          <cell r="B19" t="str">
            <v>ON</v>
          </cell>
          <cell r="C19">
            <v>5</v>
          </cell>
          <cell r="D19" t="str">
            <v>YOUSSOUF Mahamat Souleymane</v>
          </cell>
          <cell r="E19" t="str">
            <v>Marié</v>
          </cell>
          <cell r="F19" t="str">
            <v>018/04</v>
          </cell>
          <cell r="G19" t="str">
            <v>Mao</v>
          </cell>
          <cell r="I19" t="str">
            <v>M</v>
          </cell>
          <cell r="J19" t="str">
            <v>Gardien</v>
          </cell>
          <cell r="K19" t="str">
            <v>Log</v>
          </cell>
          <cell r="L19">
            <v>30317</v>
          </cell>
          <cell r="M19">
            <v>9654</v>
          </cell>
          <cell r="N19">
            <v>39814</v>
          </cell>
          <cell r="O19">
            <v>40026</v>
          </cell>
          <cell r="P19" t="str">
            <v>CDD</v>
          </cell>
          <cell r="Q19">
            <v>40086</v>
          </cell>
          <cell r="R19">
            <v>0</v>
          </cell>
          <cell r="S19" t="str">
            <v>E1</v>
          </cell>
          <cell r="T19" t="str">
            <v>Débutant</v>
          </cell>
          <cell r="U19">
            <v>1</v>
          </cell>
          <cell r="V19">
            <v>312</v>
          </cell>
          <cell r="W19">
            <v>30</v>
          </cell>
          <cell r="X19">
            <v>95000</v>
          </cell>
          <cell r="Y19">
            <v>304.4871794871795</v>
          </cell>
          <cell r="Z19">
            <v>0</v>
          </cell>
          <cell r="AA19">
            <v>95000</v>
          </cell>
          <cell r="AB19">
            <v>0</v>
          </cell>
          <cell r="AC19">
            <v>20000</v>
          </cell>
          <cell r="AD19">
            <v>115000</v>
          </cell>
          <cell r="AE19" t="str">
            <v>KNC01</v>
          </cell>
          <cell r="AF19" t="str">
            <v>CB01</v>
          </cell>
        </row>
        <row r="20">
          <cell r="A20" t="str">
            <v>KN014</v>
          </cell>
          <cell r="B20" t="str">
            <v>OFF</v>
          </cell>
          <cell r="C20">
            <v>1</v>
          </cell>
          <cell r="D20" t="str">
            <v>AHAMAT MAHAMAT Abdou</v>
          </cell>
          <cell r="E20" t="str">
            <v>Marié</v>
          </cell>
          <cell r="F20" t="str">
            <v>138-00273615-22</v>
          </cell>
          <cell r="G20" t="str">
            <v>Mao</v>
          </cell>
          <cell r="I20" t="str">
            <v>M</v>
          </cell>
          <cell r="J20" t="str">
            <v>Resp enquête FS</v>
          </cell>
          <cell r="K20" t="str">
            <v>FS</v>
          </cell>
          <cell r="L20">
            <v>23475</v>
          </cell>
          <cell r="M20">
            <v>16397</v>
          </cell>
          <cell r="N20">
            <v>39851</v>
          </cell>
          <cell r="O20">
            <v>40026</v>
          </cell>
          <cell r="P20" t="str">
            <v>CDD</v>
          </cell>
          <cell r="R20">
            <v>0</v>
          </cell>
          <cell r="S20" t="str">
            <v>T2</v>
          </cell>
          <cell r="T20" t="str">
            <v>Débutant</v>
          </cell>
          <cell r="U20">
            <v>5</v>
          </cell>
          <cell r="V20">
            <v>171.6</v>
          </cell>
          <cell r="W20">
            <v>0</v>
          </cell>
          <cell r="X20">
            <v>208750</v>
          </cell>
          <cell r="Y20">
            <v>1216.4918414918416</v>
          </cell>
          <cell r="Z20">
            <v>0</v>
          </cell>
          <cell r="AA20">
            <v>208750</v>
          </cell>
          <cell r="AB20">
            <v>0</v>
          </cell>
          <cell r="AC20">
            <v>20000</v>
          </cell>
          <cell r="AD20">
            <v>228750</v>
          </cell>
          <cell r="AE20" t="str">
            <v>KNF01</v>
          </cell>
          <cell r="AF20">
            <v>6501</v>
          </cell>
        </row>
        <row r="21">
          <cell r="A21" t="str">
            <v>KN015</v>
          </cell>
          <cell r="B21" t="str">
            <v>OFF</v>
          </cell>
          <cell r="C21">
            <v>3</v>
          </cell>
          <cell r="D21" t="str">
            <v>MAHAMAT M'BODOU Younous</v>
          </cell>
          <cell r="E21" t="str">
            <v>Marié</v>
          </cell>
          <cell r="F21" t="str">
            <v>213/81</v>
          </cell>
          <cell r="G21" t="str">
            <v>Mao</v>
          </cell>
          <cell r="I21" t="str">
            <v>M</v>
          </cell>
          <cell r="J21" t="str">
            <v>Animateur/enquêteur</v>
          </cell>
          <cell r="K21" t="str">
            <v>FS</v>
          </cell>
          <cell r="L21">
            <v>29587</v>
          </cell>
          <cell r="M21">
            <v>10374</v>
          </cell>
          <cell r="N21">
            <v>39853</v>
          </cell>
          <cell r="O21">
            <v>40026</v>
          </cell>
          <cell r="P21" t="str">
            <v>CDD</v>
          </cell>
          <cell r="R21">
            <v>0</v>
          </cell>
          <cell r="S21" t="str">
            <v>T1</v>
          </cell>
          <cell r="T21" t="str">
            <v>Débutant</v>
          </cell>
          <cell r="U21">
            <v>1.5</v>
          </cell>
          <cell r="V21">
            <v>171.6</v>
          </cell>
          <cell r="W21">
            <v>30</v>
          </cell>
          <cell r="X21">
            <v>156250</v>
          </cell>
          <cell r="Y21">
            <v>910.54778554778557</v>
          </cell>
          <cell r="Z21">
            <v>0</v>
          </cell>
          <cell r="AA21">
            <v>156250</v>
          </cell>
          <cell r="AB21">
            <v>0</v>
          </cell>
          <cell r="AC21">
            <v>20000</v>
          </cell>
          <cell r="AD21">
            <v>176250</v>
          </cell>
          <cell r="AE21" t="str">
            <v>KNF01</v>
          </cell>
          <cell r="AF21">
            <v>6501</v>
          </cell>
        </row>
        <row r="22">
          <cell r="A22" t="str">
            <v>KN016</v>
          </cell>
          <cell r="B22" t="str">
            <v>OFF</v>
          </cell>
          <cell r="C22">
            <v>3</v>
          </cell>
          <cell r="D22" t="str">
            <v>MAHAMAT Seïd Mallaye</v>
          </cell>
          <cell r="E22" t="str">
            <v>Célibataire</v>
          </cell>
          <cell r="F22" t="str">
            <v>112-03074989-22</v>
          </cell>
          <cell r="G22" t="str">
            <v>Mao</v>
          </cell>
          <cell r="I22" t="str">
            <v>M</v>
          </cell>
          <cell r="J22" t="str">
            <v>Animateur/enquêteur</v>
          </cell>
          <cell r="K22" t="str">
            <v>FS</v>
          </cell>
          <cell r="L22">
            <v>31585</v>
          </cell>
          <cell r="M22">
            <v>8403</v>
          </cell>
          <cell r="N22">
            <v>39853</v>
          </cell>
          <cell r="O22">
            <v>40026</v>
          </cell>
          <cell r="P22" t="str">
            <v>CDD</v>
          </cell>
          <cell r="R22">
            <v>0</v>
          </cell>
          <cell r="S22" t="str">
            <v>T1</v>
          </cell>
          <cell r="T22" t="str">
            <v>Débutant</v>
          </cell>
          <cell r="U22">
            <v>1</v>
          </cell>
          <cell r="V22">
            <v>171.6</v>
          </cell>
          <cell r="W22">
            <v>30</v>
          </cell>
          <cell r="X22">
            <v>156250</v>
          </cell>
          <cell r="Y22">
            <v>910.54778554778557</v>
          </cell>
          <cell r="Z22">
            <v>0</v>
          </cell>
          <cell r="AA22">
            <v>156250</v>
          </cell>
          <cell r="AB22">
            <v>0</v>
          </cell>
          <cell r="AC22">
            <v>20000</v>
          </cell>
          <cell r="AD22">
            <v>176250</v>
          </cell>
          <cell r="AE22" t="str">
            <v>KNF01</v>
          </cell>
          <cell r="AF22">
            <v>6501</v>
          </cell>
        </row>
        <row r="23">
          <cell r="A23" t="str">
            <v>KN017</v>
          </cell>
          <cell r="B23" t="str">
            <v>ON</v>
          </cell>
          <cell r="C23">
            <v>5</v>
          </cell>
          <cell r="D23" t="str">
            <v>MALLOUM Abakar Kaya</v>
          </cell>
          <cell r="E23" t="str">
            <v>Marié</v>
          </cell>
          <cell r="F23" t="str">
            <v>204-00298824-22</v>
          </cell>
          <cell r="G23" t="str">
            <v>Mao</v>
          </cell>
          <cell r="H23">
            <v>134756</v>
          </cell>
          <cell r="I23" t="str">
            <v>M</v>
          </cell>
          <cell r="J23" t="str">
            <v>Admin Base</v>
          </cell>
          <cell r="K23" t="str">
            <v>Admin</v>
          </cell>
          <cell r="L23">
            <v>27758</v>
          </cell>
          <cell r="M23">
            <v>12175</v>
          </cell>
          <cell r="N23">
            <v>39851</v>
          </cell>
          <cell r="O23">
            <v>40026</v>
          </cell>
          <cell r="P23" t="str">
            <v>CDD</v>
          </cell>
          <cell r="Q23">
            <v>40086</v>
          </cell>
          <cell r="R23">
            <v>0</v>
          </cell>
          <cell r="S23" t="str">
            <v>T3</v>
          </cell>
          <cell r="T23" t="str">
            <v>Débutant</v>
          </cell>
          <cell r="U23">
            <v>4</v>
          </cell>
          <cell r="V23">
            <v>171.6</v>
          </cell>
          <cell r="W23">
            <v>30</v>
          </cell>
          <cell r="X23">
            <v>280000</v>
          </cell>
          <cell r="Y23">
            <v>1631.7016317016319</v>
          </cell>
          <cell r="Z23">
            <v>0</v>
          </cell>
          <cell r="AA23">
            <v>280000</v>
          </cell>
          <cell r="AB23">
            <v>0</v>
          </cell>
          <cell r="AC23">
            <v>20000</v>
          </cell>
          <cell r="AD23">
            <v>300000</v>
          </cell>
          <cell r="AE23" t="str">
            <v>KNC01</v>
          </cell>
          <cell r="AF23" t="str">
            <v>CB01</v>
          </cell>
        </row>
        <row r="24">
          <cell r="A24" t="str">
            <v>KN018</v>
          </cell>
          <cell r="B24" t="str">
            <v>ON</v>
          </cell>
          <cell r="C24">
            <v>5</v>
          </cell>
          <cell r="D24" t="str">
            <v>ZARA Abakar</v>
          </cell>
          <cell r="E24" t="str">
            <v>Divorcé</v>
          </cell>
          <cell r="F24" t="str">
            <v>201-00099183-22</v>
          </cell>
          <cell r="G24" t="str">
            <v>Mao</v>
          </cell>
          <cell r="I24" t="str">
            <v>F</v>
          </cell>
          <cell r="J24" t="str">
            <v>Femme ménage</v>
          </cell>
          <cell r="K24" t="str">
            <v>Admin</v>
          </cell>
          <cell r="L24">
            <v>25934</v>
          </cell>
          <cell r="M24">
            <v>13974</v>
          </cell>
          <cell r="N24">
            <v>39860</v>
          </cell>
          <cell r="O24">
            <v>40026</v>
          </cell>
          <cell r="P24" t="str">
            <v>CDD</v>
          </cell>
          <cell r="Q24">
            <v>40086</v>
          </cell>
          <cell r="R24">
            <v>0</v>
          </cell>
          <cell r="S24" t="str">
            <v>E1</v>
          </cell>
          <cell r="T24" t="str">
            <v>Débutant</v>
          </cell>
          <cell r="U24">
            <v>4</v>
          </cell>
          <cell r="V24">
            <v>264</v>
          </cell>
          <cell r="W24">
            <v>30</v>
          </cell>
          <cell r="X24">
            <v>95000</v>
          </cell>
          <cell r="Y24">
            <v>359.84848484848487</v>
          </cell>
          <cell r="Z24">
            <v>0</v>
          </cell>
          <cell r="AA24">
            <v>95000</v>
          </cell>
          <cell r="AB24">
            <v>0</v>
          </cell>
          <cell r="AC24">
            <v>20000</v>
          </cell>
          <cell r="AD24">
            <v>115000</v>
          </cell>
          <cell r="AE24" t="str">
            <v>KNC01</v>
          </cell>
          <cell r="AF24" t="str">
            <v>6500O</v>
          </cell>
        </row>
        <row r="25">
          <cell r="A25" t="str">
            <v>KN019</v>
          </cell>
          <cell r="B25" t="str">
            <v>ON</v>
          </cell>
          <cell r="C25">
            <v>5</v>
          </cell>
          <cell r="D25" t="str">
            <v>ABDRAMANE Ali Oumar</v>
          </cell>
          <cell r="E25" t="str">
            <v>Célibataire</v>
          </cell>
          <cell r="F25" t="str">
            <v>192/002</v>
          </cell>
          <cell r="G25" t="str">
            <v>Mao</v>
          </cell>
          <cell r="I25" t="str">
            <v>M</v>
          </cell>
          <cell r="J25" t="str">
            <v>Cuisinier</v>
          </cell>
          <cell r="K25" t="str">
            <v>Admin</v>
          </cell>
          <cell r="L25">
            <v>32185</v>
          </cell>
          <cell r="M25">
            <v>7813</v>
          </cell>
          <cell r="N25">
            <v>39860</v>
          </cell>
          <cell r="O25">
            <v>40026</v>
          </cell>
          <cell r="P25" t="str">
            <v>CDD</v>
          </cell>
          <cell r="Q25">
            <v>40086</v>
          </cell>
          <cell r="R25">
            <v>0</v>
          </cell>
          <cell r="S25" t="str">
            <v>E2</v>
          </cell>
          <cell r="T25" t="str">
            <v>Débutant</v>
          </cell>
          <cell r="U25">
            <v>1</v>
          </cell>
          <cell r="V25">
            <v>264</v>
          </cell>
          <cell r="W25">
            <v>30</v>
          </cell>
          <cell r="X25">
            <v>102500</v>
          </cell>
          <cell r="Y25">
            <v>388.25757575757575</v>
          </cell>
          <cell r="Z25">
            <v>0</v>
          </cell>
          <cell r="AA25">
            <v>102500</v>
          </cell>
          <cell r="AB25">
            <v>0</v>
          </cell>
          <cell r="AC25">
            <v>20000</v>
          </cell>
          <cell r="AD25">
            <v>122500</v>
          </cell>
          <cell r="AE25" t="str">
            <v>KNC01</v>
          </cell>
          <cell r="AF25" t="str">
            <v>6500O</v>
          </cell>
        </row>
        <row r="26">
          <cell r="A26" t="str">
            <v>KN020</v>
          </cell>
          <cell r="B26" t="str">
            <v>ON</v>
          </cell>
          <cell r="C26">
            <v>5</v>
          </cell>
          <cell r="D26" t="str">
            <v>DJADDA MHT Fane</v>
          </cell>
          <cell r="E26" t="str">
            <v>Marié</v>
          </cell>
          <cell r="F26" t="str">
            <v>105-00383586-12</v>
          </cell>
          <cell r="G26" t="str">
            <v>Mao</v>
          </cell>
          <cell r="I26" t="str">
            <v>M</v>
          </cell>
          <cell r="J26" t="str">
            <v>Magasinier</v>
          </cell>
          <cell r="K26" t="str">
            <v>Log</v>
          </cell>
          <cell r="L26">
            <v>28806</v>
          </cell>
          <cell r="M26">
            <v>11143</v>
          </cell>
          <cell r="N26">
            <v>39867</v>
          </cell>
          <cell r="O26">
            <v>40026</v>
          </cell>
          <cell r="P26" t="str">
            <v>CDD</v>
          </cell>
          <cell r="Q26">
            <v>40086</v>
          </cell>
          <cell r="R26">
            <v>0</v>
          </cell>
          <cell r="S26" t="str">
            <v>T1</v>
          </cell>
          <cell r="T26" t="str">
            <v>Débutant</v>
          </cell>
          <cell r="U26">
            <v>4</v>
          </cell>
          <cell r="V26">
            <v>171.6</v>
          </cell>
          <cell r="W26">
            <v>30</v>
          </cell>
          <cell r="X26">
            <v>156250</v>
          </cell>
          <cell r="Y26">
            <v>910.54778554778557</v>
          </cell>
          <cell r="Z26">
            <v>0</v>
          </cell>
          <cell r="AA26">
            <v>156250</v>
          </cell>
          <cell r="AB26">
            <v>0</v>
          </cell>
          <cell r="AC26">
            <v>20000</v>
          </cell>
          <cell r="AD26">
            <v>176250</v>
          </cell>
          <cell r="AE26" t="str">
            <v>KNC01</v>
          </cell>
          <cell r="AF26" t="str">
            <v>CB01</v>
          </cell>
        </row>
        <row r="27">
          <cell r="A27" t="str">
            <v>KN021</v>
          </cell>
          <cell r="B27" t="str">
            <v>ON</v>
          </cell>
          <cell r="C27">
            <v>4</v>
          </cell>
          <cell r="D27" t="str">
            <v>ABDELKERIM Mbodou Taher</v>
          </cell>
          <cell r="I27" t="str">
            <v>M</v>
          </cell>
          <cell r="J27" t="str">
            <v>Resp. Projet pratique soins</v>
          </cell>
          <cell r="K27" t="str">
            <v>SM</v>
          </cell>
          <cell r="L27">
            <v>30479</v>
          </cell>
          <cell r="M27">
            <v>9493</v>
          </cell>
          <cell r="N27">
            <v>39895</v>
          </cell>
          <cell r="O27">
            <v>40026</v>
          </cell>
          <cell r="P27" t="str">
            <v>CDD</v>
          </cell>
          <cell r="Q27">
            <v>40086</v>
          </cell>
          <cell r="R27">
            <v>0</v>
          </cell>
          <cell r="S27" t="str">
            <v>T3</v>
          </cell>
          <cell r="T27" t="str">
            <v>Débutant</v>
          </cell>
          <cell r="U27">
            <v>1</v>
          </cell>
          <cell r="V27">
            <v>171.6</v>
          </cell>
          <cell r="W27">
            <v>30</v>
          </cell>
          <cell r="X27">
            <v>280000</v>
          </cell>
          <cell r="Y27">
            <v>1631.7016317016319</v>
          </cell>
          <cell r="Z27">
            <v>0</v>
          </cell>
          <cell r="AA27">
            <v>280000</v>
          </cell>
          <cell r="AB27">
            <v>0</v>
          </cell>
          <cell r="AC27">
            <v>20000</v>
          </cell>
          <cell r="AD27">
            <v>300000</v>
          </cell>
          <cell r="AE27" t="str">
            <v>KNR01</v>
          </cell>
          <cell r="AF27" t="str">
            <v>BB01</v>
          </cell>
        </row>
        <row r="28">
          <cell r="A28" t="str">
            <v>KN022</v>
          </cell>
          <cell r="B28" t="str">
            <v>ON</v>
          </cell>
          <cell r="C28">
            <v>4</v>
          </cell>
          <cell r="D28" t="str">
            <v>ABDALLAH  Moustapha</v>
          </cell>
          <cell r="I28" t="str">
            <v>M</v>
          </cell>
          <cell r="J28" t="str">
            <v>Travailleur Social</v>
          </cell>
          <cell r="K28" t="str">
            <v>SM</v>
          </cell>
          <cell r="L28">
            <v>30317</v>
          </cell>
          <cell r="M28">
            <v>9654</v>
          </cell>
          <cell r="N28">
            <v>39895</v>
          </cell>
          <cell r="O28">
            <v>40026</v>
          </cell>
          <cell r="P28" t="str">
            <v>CDD</v>
          </cell>
          <cell r="Q28">
            <v>40086</v>
          </cell>
          <cell r="R28">
            <v>0</v>
          </cell>
          <cell r="S28" t="str">
            <v>T1</v>
          </cell>
          <cell r="T28" t="str">
            <v>Débutant</v>
          </cell>
          <cell r="U28">
            <v>3.5</v>
          </cell>
          <cell r="V28">
            <v>171.6</v>
          </cell>
          <cell r="W28">
            <v>30</v>
          </cell>
          <cell r="X28">
            <v>156250</v>
          </cell>
          <cell r="Y28">
            <v>910.54778554778557</v>
          </cell>
          <cell r="Z28">
            <v>0</v>
          </cell>
          <cell r="AA28">
            <v>156250</v>
          </cell>
          <cell r="AB28">
            <v>0</v>
          </cell>
          <cell r="AC28">
            <v>20000</v>
          </cell>
          <cell r="AD28">
            <v>176250</v>
          </cell>
          <cell r="AE28" t="str">
            <v>KNR01</v>
          </cell>
          <cell r="AF28" t="str">
            <v>BB01</v>
          </cell>
        </row>
        <row r="29">
          <cell r="A29" t="str">
            <v>KN023</v>
          </cell>
          <cell r="B29" t="str">
            <v>ON</v>
          </cell>
          <cell r="C29">
            <v>4</v>
          </cell>
          <cell r="D29" t="str">
            <v>ACHTA Bintou Ali</v>
          </cell>
          <cell r="I29" t="str">
            <v>F</v>
          </cell>
          <cell r="J29" t="str">
            <v>Travailleur Social</v>
          </cell>
          <cell r="K29" t="str">
            <v>SM</v>
          </cell>
          <cell r="L29">
            <v>31048</v>
          </cell>
          <cell r="M29">
            <v>8934</v>
          </cell>
          <cell r="N29">
            <v>39895</v>
          </cell>
          <cell r="O29">
            <v>40026</v>
          </cell>
          <cell r="P29" t="str">
            <v>CDD</v>
          </cell>
          <cell r="Q29">
            <v>40086</v>
          </cell>
          <cell r="R29">
            <v>0</v>
          </cell>
          <cell r="S29" t="str">
            <v>T1</v>
          </cell>
          <cell r="T29" t="str">
            <v>Débutant</v>
          </cell>
          <cell r="U29">
            <v>1</v>
          </cell>
          <cell r="V29">
            <v>171.6</v>
          </cell>
          <cell r="W29">
            <v>30</v>
          </cell>
          <cell r="X29">
            <v>156250</v>
          </cell>
          <cell r="Y29">
            <v>910.54778554778557</v>
          </cell>
          <cell r="Z29">
            <v>0</v>
          </cell>
          <cell r="AA29">
            <v>156250</v>
          </cell>
          <cell r="AB29">
            <v>0</v>
          </cell>
          <cell r="AC29">
            <v>20000</v>
          </cell>
          <cell r="AD29">
            <v>176250</v>
          </cell>
          <cell r="AE29" t="str">
            <v>KNR01</v>
          </cell>
          <cell r="AF29" t="str">
            <v>BB01</v>
          </cell>
        </row>
        <row r="30">
          <cell r="A30" t="str">
            <v>KN024</v>
          </cell>
          <cell r="B30" t="str">
            <v>ON</v>
          </cell>
          <cell r="C30">
            <v>4</v>
          </cell>
          <cell r="D30" t="str">
            <v>FATIME Drichi</v>
          </cell>
          <cell r="I30" t="str">
            <v>F</v>
          </cell>
          <cell r="J30" t="str">
            <v>Travailleur Social</v>
          </cell>
          <cell r="K30" t="str">
            <v>SM</v>
          </cell>
          <cell r="L30">
            <v>30317</v>
          </cell>
          <cell r="M30">
            <v>9654</v>
          </cell>
          <cell r="N30">
            <v>39895</v>
          </cell>
          <cell r="O30">
            <v>40026</v>
          </cell>
          <cell r="P30" t="str">
            <v>CDD</v>
          </cell>
          <cell r="Q30">
            <v>40086</v>
          </cell>
          <cell r="R30">
            <v>0</v>
          </cell>
          <cell r="S30" t="str">
            <v>T1</v>
          </cell>
          <cell r="T30" t="str">
            <v>Débutant</v>
          </cell>
          <cell r="U30">
            <v>4.5</v>
          </cell>
          <cell r="V30">
            <v>171.6</v>
          </cell>
          <cell r="W30">
            <v>30</v>
          </cell>
          <cell r="X30">
            <v>156250</v>
          </cell>
          <cell r="Y30">
            <v>910.54778554778557</v>
          </cell>
          <cell r="Z30">
            <v>0</v>
          </cell>
          <cell r="AA30">
            <v>156250</v>
          </cell>
          <cell r="AB30">
            <v>0</v>
          </cell>
          <cell r="AC30">
            <v>20000</v>
          </cell>
          <cell r="AD30">
            <v>176250</v>
          </cell>
          <cell r="AE30" t="str">
            <v>KNR01</v>
          </cell>
          <cell r="AF30" t="str">
            <v>BB01</v>
          </cell>
        </row>
        <row r="31">
          <cell r="A31" t="str">
            <v>KN025</v>
          </cell>
          <cell r="B31" t="str">
            <v>OFF</v>
          </cell>
          <cell r="C31">
            <v>3</v>
          </cell>
          <cell r="D31" t="str">
            <v>KHADIDJA Amabouwa Bakoumi</v>
          </cell>
          <cell r="I31" t="str">
            <v>F</v>
          </cell>
          <cell r="J31" t="str">
            <v>Enquetrice nut</v>
          </cell>
          <cell r="K31" t="str">
            <v>Nut</v>
          </cell>
          <cell r="L31">
            <v>32192</v>
          </cell>
          <cell r="M31">
            <v>7806</v>
          </cell>
          <cell r="N31">
            <v>39896</v>
          </cell>
          <cell r="O31">
            <v>40026</v>
          </cell>
          <cell r="P31" t="str">
            <v>CDD</v>
          </cell>
          <cell r="Q31">
            <v>40071</v>
          </cell>
          <cell r="R31">
            <v>0</v>
          </cell>
          <cell r="S31" t="str">
            <v>T1</v>
          </cell>
          <cell r="T31" t="str">
            <v>Débutant</v>
          </cell>
          <cell r="U31">
            <v>1.5</v>
          </cell>
          <cell r="V31">
            <v>171.6</v>
          </cell>
          <cell r="W31">
            <v>20</v>
          </cell>
          <cell r="X31">
            <v>156250</v>
          </cell>
          <cell r="Y31">
            <v>910.54778554778557</v>
          </cell>
          <cell r="Z31">
            <v>0</v>
          </cell>
          <cell r="AA31">
            <v>156250</v>
          </cell>
          <cell r="AB31">
            <v>0</v>
          </cell>
          <cell r="AC31">
            <v>20000</v>
          </cell>
          <cell r="AD31">
            <v>176250</v>
          </cell>
          <cell r="AE31" t="str">
            <v>KNN01</v>
          </cell>
          <cell r="AF31" t="str">
            <v>BB00</v>
          </cell>
        </row>
        <row r="32">
          <cell r="A32" t="str">
            <v>KN026</v>
          </cell>
          <cell r="B32" t="str">
            <v>OFF</v>
          </cell>
          <cell r="C32">
            <v>2</v>
          </cell>
          <cell r="D32" t="str">
            <v>MOUSSA Idriss</v>
          </cell>
          <cell r="I32" t="str">
            <v>M</v>
          </cell>
          <cell r="J32" t="str">
            <v>Animateur/enquêteur</v>
          </cell>
          <cell r="K32" t="str">
            <v>FS</v>
          </cell>
          <cell r="L32">
            <v>31048</v>
          </cell>
          <cell r="M32">
            <v>8934</v>
          </cell>
          <cell r="N32">
            <v>39896</v>
          </cell>
          <cell r="O32">
            <v>40026</v>
          </cell>
          <cell r="P32" t="str">
            <v>CDD</v>
          </cell>
          <cell r="Q32">
            <v>40086</v>
          </cell>
          <cell r="R32">
            <v>0</v>
          </cell>
          <cell r="S32" t="str">
            <v>T1</v>
          </cell>
          <cell r="T32" t="str">
            <v>Débutant</v>
          </cell>
          <cell r="U32">
            <v>3.5</v>
          </cell>
          <cell r="V32">
            <v>171.6</v>
          </cell>
          <cell r="W32">
            <v>30</v>
          </cell>
          <cell r="X32">
            <v>156250</v>
          </cell>
          <cell r="Y32">
            <v>910.54778554778557</v>
          </cell>
          <cell r="Z32">
            <v>0</v>
          </cell>
          <cell r="AA32">
            <v>156250</v>
          </cell>
          <cell r="AB32">
            <v>0</v>
          </cell>
          <cell r="AC32">
            <v>20000</v>
          </cell>
          <cell r="AD32">
            <v>176250</v>
          </cell>
          <cell r="AE32" t="str">
            <v>KNF01</v>
          </cell>
          <cell r="AF32">
            <v>6501</v>
          </cell>
        </row>
        <row r="33">
          <cell r="A33" t="str">
            <v>KN027</v>
          </cell>
          <cell r="B33" t="str">
            <v>OFF</v>
          </cell>
          <cell r="C33">
            <v>1</v>
          </cell>
          <cell r="D33" t="str">
            <v>ADOUM Ali Adoum</v>
          </cell>
          <cell r="I33" t="str">
            <v>M</v>
          </cell>
          <cell r="J33" t="str">
            <v>Traducteur</v>
          </cell>
          <cell r="K33" t="str">
            <v>Nut</v>
          </cell>
          <cell r="L33">
            <v>29587</v>
          </cell>
          <cell r="M33">
            <v>10374</v>
          </cell>
          <cell r="N33">
            <v>39933</v>
          </cell>
          <cell r="O33">
            <v>39933</v>
          </cell>
          <cell r="P33" t="str">
            <v>CDD</v>
          </cell>
          <cell r="Q33">
            <v>40025</v>
          </cell>
          <cell r="R33">
            <v>0</v>
          </cell>
          <cell r="S33" t="str">
            <v>T1</v>
          </cell>
          <cell r="T33" t="str">
            <v>Débutant</v>
          </cell>
          <cell r="U33">
            <v>1</v>
          </cell>
          <cell r="V33">
            <v>171.6</v>
          </cell>
          <cell r="W33">
            <v>24</v>
          </cell>
          <cell r="X33">
            <v>156250</v>
          </cell>
          <cell r="Y33">
            <v>910.54778554778557</v>
          </cell>
          <cell r="Z33">
            <v>0</v>
          </cell>
          <cell r="AA33">
            <v>156250</v>
          </cell>
          <cell r="AB33">
            <v>0</v>
          </cell>
          <cell r="AC33">
            <v>20000</v>
          </cell>
          <cell r="AD33">
            <v>176250</v>
          </cell>
          <cell r="AE33" t="str">
            <v>KNN01</v>
          </cell>
          <cell r="AF33">
            <v>6501</v>
          </cell>
        </row>
        <row r="34">
          <cell r="A34" t="str">
            <v>KN028</v>
          </cell>
          <cell r="B34" t="str">
            <v>OFF</v>
          </cell>
          <cell r="C34">
            <v>1</v>
          </cell>
          <cell r="D34" t="str">
            <v>BRAHIM Moussa Ali</v>
          </cell>
          <cell r="I34" t="str">
            <v>M</v>
          </cell>
          <cell r="J34" t="str">
            <v>Traducteur</v>
          </cell>
          <cell r="K34" t="str">
            <v>Nut</v>
          </cell>
          <cell r="L34">
            <v>23012</v>
          </cell>
          <cell r="M34">
            <v>16854</v>
          </cell>
          <cell r="N34">
            <v>39933</v>
          </cell>
          <cell r="O34">
            <v>39933</v>
          </cell>
          <cell r="P34" t="str">
            <v>CDD</v>
          </cell>
          <cell r="Q34">
            <v>39958</v>
          </cell>
          <cell r="R34">
            <v>0</v>
          </cell>
          <cell r="S34" t="str">
            <v>T1</v>
          </cell>
          <cell r="T34" t="str">
            <v>Débutant</v>
          </cell>
          <cell r="U34">
            <v>5</v>
          </cell>
          <cell r="V34">
            <v>171.6</v>
          </cell>
          <cell r="W34">
            <v>23</v>
          </cell>
          <cell r="X34">
            <v>156250</v>
          </cell>
          <cell r="Y34">
            <v>910.54778554778557</v>
          </cell>
          <cell r="Z34">
            <v>0</v>
          </cell>
          <cell r="AA34">
            <v>156250</v>
          </cell>
          <cell r="AB34">
            <v>0</v>
          </cell>
          <cell r="AC34">
            <v>20000</v>
          </cell>
          <cell r="AD34">
            <v>176250</v>
          </cell>
          <cell r="AE34" t="str">
            <v>KNN01</v>
          </cell>
          <cell r="AF34">
            <v>6501</v>
          </cell>
        </row>
        <row r="35">
          <cell r="A35" t="str">
            <v>KN029</v>
          </cell>
          <cell r="B35" t="str">
            <v>OFF</v>
          </cell>
          <cell r="C35">
            <v>2</v>
          </cell>
          <cell r="D35" t="str">
            <v>ABDELWAHID  Arabi Bahar</v>
          </cell>
          <cell r="I35" t="str">
            <v>M</v>
          </cell>
          <cell r="J35" t="str">
            <v>Chef Equipe Surv.</v>
          </cell>
          <cell r="K35" t="str">
            <v>Nut</v>
          </cell>
          <cell r="L35">
            <v>29587</v>
          </cell>
          <cell r="M35">
            <v>10374</v>
          </cell>
          <cell r="N35">
            <v>39941</v>
          </cell>
          <cell r="O35">
            <v>40014</v>
          </cell>
          <cell r="P35" t="str">
            <v>CDD</v>
          </cell>
          <cell r="Q35">
            <v>40023</v>
          </cell>
          <cell r="R35">
            <v>0</v>
          </cell>
          <cell r="S35" t="str">
            <v>T2</v>
          </cell>
          <cell r="T35" t="str">
            <v>Débutant</v>
          </cell>
          <cell r="U35">
            <v>1.5</v>
          </cell>
          <cell r="V35">
            <v>171.6</v>
          </cell>
          <cell r="W35">
            <v>10</v>
          </cell>
          <cell r="X35">
            <v>208750</v>
          </cell>
          <cell r="Y35">
            <v>1216</v>
          </cell>
          <cell r="Z35">
            <v>0</v>
          </cell>
          <cell r="AA35">
            <v>208750</v>
          </cell>
          <cell r="AB35">
            <v>0</v>
          </cell>
          <cell r="AC35">
            <v>6450</v>
          </cell>
          <cell r="AD35">
            <v>215200</v>
          </cell>
          <cell r="AE35" t="str">
            <v>KNNO1</v>
          </cell>
          <cell r="AF35" t="str">
            <v>CA01</v>
          </cell>
        </row>
        <row r="36">
          <cell r="A36" t="str">
            <v>KN030</v>
          </cell>
          <cell r="B36" t="str">
            <v>ON</v>
          </cell>
          <cell r="C36">
            <v>4</v>
          </cell>
          <cell r="D36" t="str">
            <v>ACHTA Mahamat Saleh</v>
          </cell>
          <cell r="I36" t="str">
            <v>F</v>
          </cell>
          <cell r="J36" t="str">
            <v>Enquêtrice nut</v>
          </cell>
          <cell r="K36" t="str">
            <v>Nut</v>
          </cell>
          <cell r="L36">
            <v>29587</v>
          </cell>
          <cell r="M36">
            <v>10374</v>
          </cell>
          <cell r="N36">
            <v>39995</v>
          </cell>
          <cell r="O36">
            <v>39995</v>
          </cell>
          <cell r="P36" t="str">
            <v>CDD</v>
          </cell>
          <cell r="Q36">
            <v>40086</v>
          </cell>
          <cell r="R36">
            <v>0</v>
          </cell>
          <cell r="S36" t="str">
            <v>T1</v>
          </cell>
          <cell r="T36" t="str">
            <v>Débutant</v>
          </cell>
          <cell r="U36">
            <v>1</v>
          </cell>
          <cell r="V36">
            <v>171.6</v>
          </cell>
          <cell r="W36">
            <v>30</v>
          </cell>
          <cell r="X36">
            <v>156250</v>
          </cell>
          <cell r="Y36">
            <v>911</v>
          </cell>
          <cell r="Z36">
            <v>0</v>
          </cell>
          <cell r="AA36">
            <v>156250</v>
          </cell>
          <cell r="AB36">
            <v>0</v>
          </cell>
          <cell r="AC36">
            <v>20000</v>
          </cell>
          <cell r="AD36">
            <v>176250</v>
          </cell>
          <cell r="AE36" t="str">
            <v>KNN01</v>
          </cell>
          <cell r="AF36" t="str">
            <v>BB00</v>
          </cell>
        </row>
        <row r="37">
          <cell r="A37" t="str">
            <v>KN031</v>
          </cell>
          <cell r="B37" t="str">
            <v>OFF</v>
          </cell>
          <cell r="C37">
            <v>1</v>
          </cell>
          <cell r="D37" t="str">
            <v>ALI  LARME</v>
          </cell>
          <cell r="I37" t="str">
            <v>M</v>
          </cell>
          <cell r="J37" t="str">
            <v>Chef Equipe Surv.</v>
          </cell>
          <cell r="K37" t="str">
            <v>Nut</v>
          </cell>
          <cell r="L37">
            <v>28938</v>
          </cell>
          <cell r="M37">
            <v>11011</v>
          </cell>
          <cell r="N37">
            <v>40014</v>
          </cell>
          <cell r="O37">
            <v>40014</v>
          </cell>
          <cell r="P37" t="str">
            <v>CDD</v>
          </cell>
          <cell r="Q37">
            <v>40023</v>
          </cell>
          <cell r="R37">
            <v>0</v>
          </cell>
          <cell r="S37" t="str">
            <v>T2</v>
          </cell>
          <cell r="T37" t="str">
            <v>Débutant</v>
          </cell>
          <cell r="U37">
            <v>1</v>
          </cell>
          <cell r="V37">
            <v>171.6</v>
          </cell>
          <cell r="W37">
            <v>10</v>
          </cell>
          <cell r="X37">
            <v>208750</v>
          </cell>
          <cell r="Y37">
            <v>1216</v>
          </cell>
          <cell r="Z37">
            <v>0</v>
          </cell>
          <cell r="AA37">
            <v>208750</v>
          </cell>
          <cell r="AB37">
            <v>0</v>
          </cell>
          <cell r="AC37">
            <v>6450</v>
          </cell>
          <cell r="AD37">
            <v>215200</v>
          </cell>
          <cell r="AE37" t="str">
            <v>KNN01</v>
          </cell>
          <cell r="AF37" t="str">
            <v>CA01</v>
          </cell>
        </row>
        <row r="38">
          <cell r="A38" t="str">
            <v>KN032</v>
          </cell>
          <cell r="B38" t="str">
            <v>OFF</v>
          </cell>
          <cell r="C38">
            <v>1</v>
          </cell>
          <cell r="D38" t="str">
            <v>OUSMANE OUMAR</v>
          </cell>
          <cell r="I38" t="str">
            <v>M</v>
          </cell>
          <cell r="J38" t="str">
            <v>Chef Equipe Surv.</v>
          </cell>
          <cell r="K38" t="str">
            <v>Nut</v>
          </cell>
          <cell r="L38">
            <v>28856</v>
          </cell>
          <cell r="M38">
            <v>11094</v>
          </cell>
          <cell r="N38">
            <v>40014</v>
          </cell>
          <cell r="O38">
            <v>40014</v>
          </cell>
          <cell r="P38" t="str">
            <v>CDD</v>
          </cell>
          <cell r="Q38">
            <v>40023</v>
          </cell>
          <cell r="R38">
            <v>0</v>
          </cell>
          <cell r="S38" t="str">
            <v>T2</v>
          </cell>
          <cell r="T38" t="str">
            <v>Débutant</v>
          </cell>
          <cell r="U38">
            <v>3.5</v>
          </cell>
          <cell r="V38">
            <v>171.6</v>
          </cell>
          <cell r="W38">
            <v>10</v>
          </cell>
          <cell r="X38">
            <v>208750</v>
          </cell>
          <cell r="Y38">
            <v>1216</v>
          </cell>
          <cell r="Z38">
            <v>0</v>
          </cell>
          <cell r="AA38">
            <v>208750</v>
          </cell>
          <cell r="AB38">
            <v>0</v>
          </cell>
          <cell r="AC38">
            <v>6450</v>
          </cell>
          <cell r="AD38">
            <v>215200</v>
          </cell>
          <cell r="AE38" t="str">
            <v>KNN01</v>
          </cell>
          <cell r="AF38" t="str">
            <v>CA01</v>
          </cell>
        </row>
        <row r="39">
          <cell r="A39" t="str">
            <v>KN033</v>
          </cell>
          <cell r="B39" t="str">
            <v>OFF</v>
          </cell>
          <cell r="C39">
            <v>1</v>
          </cell>
          <cell r="D39" t="str">
            <v>ALI MAHAMAT SEID</v>
          </cell>
          <cell r="I39" t="str">
            <v>M</v>
          </cell>
          <cell r="J39" t="str">
            <v>Chef Equipe Surv.</v>
          </cell>
          <cell r="K39" t="str">
            <v>Nut</v>
          </cell>
          <cell r="L39">
            <v>28491</v>
          </cell>
          <cell r="M39">
            <v>11454</v>
          </cell>
          <cell r="N39">
            <v>40014</v>
          </cell>
          <cell r="O39">
            <v>40014</v>
          </cell>
          <cell r="P39" t="str">
            <v>CDD</v>
          </cell>
          <cell r="Q39">
            <v>40023</v>
          </cell>
          <cell r="R39">
            <v>0</v>
          </cell>
          <cell r="S39" t="str">
            <v>T2</v>
          </cell>
          <cell r="T39" t="str">
            <v>Débutant</v>
          </cell>
          <cell r="U39">
            <v>2</v>
          </cell>
          <cell r="V39">
            <v>171.6</v>
          </cell>
          <cell r="W39">
            <v>10</v>
          </cell>
          <cell r="X39">
            <v>208750</v>
          </cell>
          <cell r="Y39">
            <v>1216</v>
          </cell>
          <cell r="Z39">
            <v>0</v>
          </cell>
          <cell r="AA39">
            <v>208750</v>
          </cell>
          <cell r="AB39">
            <v>0</v>
          </cell>
          <cell r="AC39">
            <v>6450</v>
          </cell>
          <cell r="AD39">
            <v>215200</v>
          </cell>
          <cell r="AE39" t="str">
            <v>KNN01</v>
          </cell>
          <cell r="AF39" t="str">
            <v>CA01</v>
          </cell>
        </row>
        <row r="40">
          <cell r="A40" t="str">
            <v>KN034</v>
          </cell>
          <cell r="B40" t="str">
            <v>OFF</v>
          </cell>
          <cell r="C40">
            <v>1</v>
          </cell>
          <cell r="D40" t="str">
            <v>ADJI MOUTA</v>
          </cell>
          <cell r="I40" t="str">
            <v>M</v>
          </cell>
          <cell r="J40" t="str">
            <v>Mesureur</v>
          </cell>
          <cell r="K40" t="str">
            <v>Nut</v>
          </cell>
          <cell r="L40">
            <v>24108</v>
          </cell>
          <cell r="M40">
            <v>15774</v>
          </cell>
          <cell r="N40">
            <v>40014</v>
          </cell>
          <cell r="O40">
            <v>40014</v>
          </cell>
          <cell r="P40" t="str">
            <v>CDD</v>
          </cell>
          <cell r="Q40">
            <v>40023</v>
          </cell>
          <cell r="R40">
            <v>0</v>
          </cell>
          <cell r="S40" t="str">
            <v>E3</v>
          </cell>
          <cell r="T40" t="str">
            <v>Débutant</v>
          </cell>
          <cell r="U40">
            <v>4.5</v>
          </cell>
          <cell r="V40">
            <v>171.6</v>
          </cell>
          <cell r="W40">
            <v>10</v>
          </cell>
          <cell r="X40">
            <v>118750</v>
          </cell>
          <cell r="Y40">
            <v>692.01631701631709</v>
          </cell>
          <cell r="Z40">
            <v>0</v>
          </cell>
          <cell r="AA40">
            <v>118750</v>
          </cell>
          <cell r="AB40">
            <v>0</v>
          </cell>
          <cell r="AC40">
            <v>6450</v>
          </cell>
          <cell r="AD40">
            <v>125200</v>
          </cell>
          <cell r="AE40" t="str">
            <v>KNN01</v>
          </cell>
          <cell r="AF40" t="str">
            <v>CA00</v>
          </cell>
        </row>
        <row r="41">
          <cell r="A41" t="str">
            <v>KN035</v>
          </cell>
          <cell r="B41" t="str">
            <v>OFF</v>
          </cell>
          <cell r="C41">
            <v>1</v>
          </cell>
          <cell r="D41" t="str">
            <v>AHMAT GUET MAHAMAT</v>
          </cell>
          <cell r="I41" t="str">
            <v>M</v>
          </cell>
          <cell r="J41" t="str">
            <v>Mesureur</v>
          </cell>
          <cell r="K41" t="str">
            <v>Nut</v>
          </cell>
          <cell r="L41">
            <v>27395</v>
          </cell>
          <cell r="M41">
            <v>12534</v>
          </cell>
          <cell r="N41">
            <v>40014</v>
          </cell>
          <cell r="O41">
            <v>40014</v>
          </cell>
          <cell r="P41" t="str">
            <v>CDD</v>
          </cell>
          <cell r="Q41">
            <v>40023</v>
          </cell>
          <cell r="R41">
            <v>0</v>
          </cell>
          <cell r="S41" t="str">
            <v>E3</v>
          </cell>
          <cell r="T41" t="str">
            <v>Débutant</v>
          </cell>
          <cell r="U41">
            <v>2</v>
          </cell>
          <cell r="V41">
            <v>171.6</v>
          </cell>
          <cell r="W41">
            <v>10</v>
          </cell>
          <cell r="X41">
            <v>118750</v>
          </cell>
          <cell r="Y41">
            <v>692.01631701631709</v>
          </cell>
          <cell r="Z41">
            <v>0</v>
          </cell>
          <cell r="AA41">
            <v>118750</v>
          </cell>
          <cell r="AB41">
            <v>0</v>
          </cell>
          <cell r="AC41">
            <v>6450</v>
          </cell>
          <cell r="AD41">
            <v>125200</v>
          </cell>
          <cell r="AE41" t="str">
            <v>KNN01</v>
          </cell>
          <cell r="AF41" t="str">
            <v>CA00</v>
          </cell>
        </row>
        <row r="42">
          <cell r="A42" t="str">
            <v>KN036</v>
          </cell>
          <cell r="B42" t="str">
            <v>OFF</v>
          </cell>
          <cell r="C42">
            <v>1</v>
          </cell>
          <cell r="D42" t="str">
            <v>AHMAT  SOULEYMEN DJARMA</v>
          </cell>
          <cell r="I42" t="str">
            <v>M</v>
          </cell>
          <cell r="J42" t="str">
            <v>Mesureur</v>
          </cell>
          <cell r="K42" t="str">
            <v>Nut</v>
          </cell>
          <cell r="L42">
            <v>27030</v>
          </cell>
          <cell r="M42">
            <v>12894</v>
          </cell>
          <cell r="N42">
            <v>40014</v>
          </cell>
          <cell r="O42">
            <v>40014</v>
          </cell>
          <cell r="P42" t="str">
            <v>CDD</v>
          </cell>
          <cell r="Q42">
            <v>40023</v>
          </cell>
          <cell r="R42">
            <v>0</v>
          </cell>
          <cell r="S42" t="str">
            <v>E3</v>
          </cell>
          <cell r="T42" t="str">
            <v>Débutant</v>
          </cell>
          <cell r="U42">
            <v>2</v>
          </cell>
          <cell r="V42">
            <v>171.6</v>
          </cell>
          <cell r="W42">
            <v>10</v>
          </cell>
          <cell r="X42">
            <v>118750</v>
          </cell>
          <cell r="Y42">
            <v>692.01631701631709</v>
          </cell>
          <cell r="Z42">
            <v>0</v>
          </cell>
          <cell r="AA42">
            <v>118750</v>
          </cell>
          <cell r="AB42">
            <v>0</v>
          </cell>
          <cell r="AC42">
            <v>6450</v>
          </cell>
          <cell r="AD42">
            <v>125200</v>
          </cell>
          <cell r="AE42" t="str">
            <v>KNN01</v>
          </cell>
          <cell r="AF42" t="str">
            <v>CA00</v>
          </cell>
        </row>
        <row r="43">
          <cell r="A43" t="str">
            <v>KN037</v>
          </cell>
          <cell r="B43" t="str">
            <v>OFF</v>
          </cell>
          <cell r="C43">
            <v>1</v>
          </cell>
          <cell r="D43" t="str">
            <v>MAHAMAT TAHER HASSANE</v>
          </cell>
          <cell r="I43" t="str">
            <v>M</v>
          </cell>
          <cell r="J43" t="str">
            <v>Mesureur</v>
          </cell>
          <cell r="K43" t="str">
            <v>Nut</v>
          </cell>
          <cell r="L43">
            <v>27760</v>
          </cell>
          <cell r="M43">
            <v>12174</v>
          </cell>
          <cell r="N43">
            <v>40014</v>
          </cell>
          <cell r="O43">
            <v>40014</v>
          </cell>
          <cell r="P43" t="str">
            <v>CDD</v>
          </cell>
          <cell r="Q43">
            <v>40023</v>
          </cell>
          <cell r="R43">
            <v>0</v>
          </cell>
          <cell r="S43" t="str">
            <v>E3</v>
          </cell>
          <cell r="T43" t="str">
            <v>Débutant</v>
          </cell>
          <cell r="U43">
            <v>3.5</v>
          </cell>
          <cell r="V43">
            <v>171.6</v>
          </cell>
          <cell r="W43">
            <v>10</v>
          </cell>
          <cell r="X43">
            <v>118750</v>
          </cell>
          <cell r="Y43">
            <v>692.01631701631709</v>
          </cell>
          <cell r="Z43">
            <v>0</v>
          </cell>
          <cell r="AA43">
            <v>118750</v>
          </cell>
          <cell r="AB43">
            <v>0</v>
          </cell>
          <cell r="AC43">
            <v>6450</v>
          </cell>
          <cell r="AD43">
            <v>125200</v>
          </cell>
          <cell r="AE43" t="str">
            <v>KNN01</v>
          </cell>
          <cell r="AF43" t="str">
            <v>CA00</v>
          </cell>
        </row>
        <row r="44">
          <cell r="A44" t="str">
            <v>KN038</v>
          </cell>
          <cell r="B44" t="str">
            <v>OFF</v>
          </cell>
          <cell r="C44">
            <v>1</v>
          </cell>
          <cell r="D44" t="str">
            <v>AHMAT MAHAMAT ALI</v>
          </cell>
          <cell r="I44" t="str">
            <v>M</v>
          </cell>
          <cell r="J44" t="str">
            <v>Mesureur</v>
          </cell>
          <cell r="K44" t="str">
            <v>Nut</v>
          </cell>
          <cell r="L44">
            <v>27196</v>
          </cell>
          <cell r="M44">
            <v>12729</v>
          </cell>
          <cell r="N44">
            <v>40014</v>
          </cell>
          <cell r="O44">
            <v>40014</v>
          </cell>
          <cell r="P44" t="str">
            <v>CDD</v>
          </cell>
          <cell r="Q44">
            <v>40023</v>
          </cell>
          <cell r="R44">
            <v>0</v>
          </cell>
          <cell r="S44" t="str">
            <v>E3</v>
          </cell>
          <cell r="T44" t="str">
            <v>Débutant</v>
          </cell>
          <cell r="U44">
            <v>3.5</v>
          </cell>
          <cell r="V44">
            <v>171.6</v>
          </cell>
          <cell r="W44">
            <v>10</v>
          </cell>
          <cell r="X44">
            <v>118750</v>
          </cell>
          <cell r="Y44">
            <v>692.01631701631709</v>
          </cell>
          <cell r="Z44">
            <v>0</v>
          </cell>
          <cell r="AA44">
            <v>118750</v>
          </cell>
          <cell r="AB44">
            <v>0</v>
          </cell>
          <cell r="AC44">
            <v>6450</v>
          </cell>
          <cell r="AD44">
            <v>125200</v>
          </cell>
          <cell r="AE44" t="str">
            <v>KNN01</v>
          </cell>
          <cell r="AF44" t="str">
            <v>CA00</v>
          </cell>
        </row>
        <row r="45">
          <cell r="A45" t="str">
            <v>KN039</v>
          </cell>
          <cell r="B45" t="str">
            <v>OFF</v>
          </cell>
          <cell r="C45">
            <v>1</v>
          </cell>
          <cell r="D45" t="str">
            <v>MAHAMAT CHOUKOU</v>
          </cell>
          <cell r="I45" t="str">
            <v>M</v>
          </cell>
          <cell r="J45" t="str">
            <v>Mesureur</v>
          </cell>
          <cell r="K45" t="str">
            <v>Nut</v>
          </cell>
          <cell r="L45">
            <v>27030</v>
          </cell>
          <cell r="M45">
            <v>12894</v>
          </cell>
          <cell r="N45">
            <v>40014</v>
          </cell>
          <cell r="O45">
            <v>40014</v>
          </cell>
          <cell r="P45" t="str">
            <v>CDD</v>
          </cell>
          <cell r="Q45">
            <v>40023</v>
          </cell>
          <cell r="R45">
            <v>0</v>
          </cell>
          <cell r="S45" t="str">
            <v>E3</v>
          </cell>
          <cell r="T45" t="str">
            <v>Débutant</v>
          </cell>
          <cell r="U45">
            <v>3.5</v>
          </cell>
          <cell r="V45">
            <v>171.6</v>
          </cell>
          <cell r="W45">
            <v>10</v>
          </cell>
          <cell r="X45">
            <v>118750</v>
          </cell>
          <cell r="Y45">
            <v>692.01631701631709</v>
          </cell>
          <cell r="Z45">
            <v>0</v>
          </cell>
          <cell r="AA45">
            <v>118750</v>
          </cell>
          <cell r="AB45">
            <v>0</v>
          </cell>
          <cell r="AC45">
            <v>6450</v>
          </cell>
          <cell r="AD45">
            <v>125200</v>
          </cell>
          <cell r="AE45" t="str">
            <v>KNN01</v>
          </cell>
          <cell r="AF45" t="str">
            <v>CA00</v>
          </cell>
        </row>
        <row r="46">
          <cell r="A46" t="str">
            <v>KN040</v>
          </cell>
          <cell r="B46" t="str">
            <v>OFF</v>
          </cell>
          <cell r="C46">
            <v>1</v>
          </cell>
          <cell r="D46" t="str">
            <v>OUMAR MOUSTAPHA MALLOUMI</v>
          </cell>
          <cell r="I46" t="str">
            <v>M</v>
          </cell>
          <cell r="J46" t="str">
            <v>Mesureur</v>
          </cell>
          <cell r="K46" t="str">
            <v>Nut</v>
          </cell>
          <cell r="L46">
            <v>27760</v>
          </cell>
          <cell r="M46">
            <v>12174</v>
          </cell>
          <cell r="N46">
            <v>40014</v>
          </cell>
          <cell r="O46">
            <v>40014</v>
          </cell>
          <cell r="P46" t="str">
            <v>CDD</v>
          </cell>
          <cell r="Q46">
            <v>40023</v>
          </cell>
          <cell r="R46">
            <v>0</v>
          </cell>
          <cell r="S46" t="str">
            <v>E3</v>
          </cell>
          <cell r="T46" t="str">
            <v>Débutant</v>
          </cell>
          <cell r="U46">
            <v>3</v>
          </cell>
          <cell r="V46">
            <v>171.6</v>
          </cell>
          <cell r="W46">
            <v>10</v>
          </cell>
          <cell r="X46">
            <v>118750</v>
          </cell>
          <cell r="Y46">
            <v>692.01631701631709</v>
          </cell>
          <cell r="Z46">
            <v>0</v>
          </cell>
          <cell r="AA46">
            <v>118750</v>
          </cell>
          <cell r="AB46">
            <v>0</v>
          </cell>
          <cell r="AC46">
            <v>6450</v>
          </cell>
          <cell r="AD46">
            <v>125200</v>
          </cell>
          <cell r="AE46" t="str">
            <v>KNN01</v>
          </cell>
          <cell r="AF46" t="str">
            <v>CA00</v>
          </cell>
        </row>
        <row r="47">
          <cell r="A47" t="str">
            <v>KN041</v>
          </cell>
          <cell r="B47" t="str">
            <v>OFF</v>
          </cell>
          <cell r="C47">
            <v>1</v>
          </cell>
          <cell r="D47" t="str">
            <v>BRAHIM MAHAMAT  SEID</v>
          </cell>
          <cell r="I47" t="str">
            <v>M</v>
          </cell>
          <cell r="J47" t="str">
            <v>Mesureur</v>
          </cell>
          <cell r="K47" t="str">
            <v>Nut</v>
          </cell>
          <cell r="L47">
            <v>29221</v>
          </cell>
          <cell r="M47">
            <v>10734</v>
          </cell>
          <cell r="N47">
            <v>40014</v>
          </cell>
          <cell r="O47">
            <v>40014</v>
          </cell>
          <cell r="P47" t="str">
            <v>CDD</v>
          </cell>
          <cell r="Q47">
            <v>40023</v>
          </cell>
          <cell r="R47">
            <v>0</v>
          </cell>
          <cell r="S47" t="str">
            <v>E3</v>
          </cell>
          <cell r="T47" t="str">
            <v>Débutant</v>
          </cell>
          <cell r="U47">
            <v>3</v>
          </cell>
          <cell r="V47">
            <v>171.6</v>
          </cell>
          <cell r="W47">
            <v>10</v>
          </cell>
          <cell r="X47">
            <v>118750</v>
          </cell>
          <cell r="Y47">
            <v>692.01631701631709</v>
          </cell>
          <cell r="Z47">
            <v>0</v>
          </cell>
          <cell r="AA47">
            <v>118750</v>
          </cell>
          <cell r="AB47">
            <v>0</v>
          </cell>
          <cell r="AC47">
            <v>6450</v>
          </cell>
          <cell r="AD47">
            <v>125200</v>
          </cell>
          <cell r="AE47" t="str">
            <v>KNN01</v>
          </cell>
          <cell r="AF47" t="str">
            <v>CA00</v>
          </cell>
        </row>
        <row r="48">
          <cell r="W48">
            <v>-40051</v>
          </cell>
          <cell r="Z48">
            <v>0</v>
          </cell>
          <cell r="AD48">
            <v>0</v>
          </cell>
        </row>
        <row r="49">
          <cell r="W49">
            <v>-40051</v>
          </cell>
        </row>
        <row r="50">
          <cell r="W50">
            <v>-40051</v>
          </cell>
        </row>
        <row r="51">
          <cell r="W51">
            <v>-40051</v>
          </cell>
        </row>
        <row r="52">
          <cell r="W52">
            <v>-40051</v>
          </cell>
        </row>
        <row r="53">
          <cell r="W53">
            <v>-40051</v>
          </cell>
        </row>
        <row r="54">
          <cell r="W54">
            <v>-40051</v>
          </cell>
        </row>
        <row r="55">
          <cell r="W55">
            <v>-40051</v>
          </cell>
        </row>
        <row r="56">
          <cell r="W56">
            <v>-40051</v>
          </cell>
        </row>
        <row r="57">
          <cell r="W57">
            <v>-40051</v>
          </cell>
        </row>
        <row r="58">
          <cell r="W58">
            <v>-40051</v>
          </cell>
        </row>
        <row r="59">
          <cell r="W59">
            <v>-40051</v>
          </cell>
        </row>
        <row r="60">
          <cell r="W60">
            <v>-40051</v>
          </cell>
        </row>
        <row r="61">
          <cell r="W61">
            <v>-40051</v>
          </cell>
        </row>
        <row r="62">
          <cell r="W62">
            <v>-40051</v>
          </cell>
        </row>
        <row r="63">
          <cell r="W63">
            <v>-40051</v>
          </cell>
        </row>
        <row r="64">
          <cell r="W64">
            <v>-40051</v>
          </cell>
        </row>
        <row r="65">
          <cell r="W65">
            <v>-40051</v>
          </cell>
        </row>
        <row r="66">
          <cell r="W66">
            <v>-40051</v>
          </cell>
        </row>
        <row r="67">
          <cell r="W67">
            <v>-40051</v>
          </cell>
        </row>
        <row r="68">
          <cell r="W68">
            <v>-40051</v>
          </cell>
        </row>
        <row r="69">
          <cell r="W69">
            <v>-40051</v>
          </cell>
        </row>
        <row r="70">
          <cell r="W70">
            <v>-40051</v>
          </cell>
        </row>
        <row r="71">
          <cell r="W71">
            <v>-40051</v>
          </cell>
        </row>
        <row r="72">
          <cell r="W72">
            <v>-40051</v>
          </cell>
        </row>
        <row r="73">
          <cell r="W73">
            <v>-40051</v>
          </cell>
        </row>
        <row r="74">
          <cell r="W74">
            <v>-40051</v>
          </cell>
        </row>
        <row r="75">
          <cell r="W75">
            <v>-40051</v>
          </cell>
        </row>
        <row r="76">
          <cell r="W76">
            <v>-40051</v>
          </cell>
        </row>
        <row r="77">
          <cell r="W77">
            <v>-40051</v>
          </cell>
        </row>
        <row r="78">
          <cell r="W78">
            <v>-40051</v>
          </cell>
        </row>
        <row r="79">
          <cell r="W79">
            <v>-40051</v>
          </cell>
        </row>
        <row r="80">
          <cell r="W80">
            <v>-40051</v>
          </cell>
        </row>
        <row r="81">
          <cell r="W81">
            <v>-40051</v>
          </cell>
        </row>
        <row r="82">
          <cell r="W82">
            <v>-40051</v>
          </cell>
        </row>
        <row r="83">
          <cell r="W83">
            <v>-40051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5"/>
      <sheetName val="R6"/>
      <sheetName val="R7"/>
      <sheetName val="R8"/>
      <sheetName val="PRINT"/>
      <sheetName val="SHEET"/>
      <sheetName val="SHEET 2"/>
      <sheetName val="P1"/>
      <sheetName val="P2"/>
      <sheetName val="P3"/>
      <sheetName val="Contract"/>
      <sheetName val="Datas"/>
      <sheetName val="PARAMETERS"/>
      <sheetName val="TO_DO"/>
      <sheetName val="SHEET_2"/>
      <sheetName val="Sampwe Staff"/>
      <sheetName val="C1 "/>
      <sheetName val="C2"/>
      <sheetName val="C4"/>
      <sheetName val="C5"/>
      <sheetName val="RH"/>
      <sheetName val="ST"/>
      <sheetName val="TRANSIT"/>
    </sheetNames>
    <sheetDataSet>
      <sheetData sheetId="0" refreshError="1"/>
      <sheetData sheetId="1" refreshError="1">
        <row r="5">
          <cell r="A5" t="str">
            <v>EF0001</v>
          </cell>
        </row>
        <row r="6">
          <cell r="A6" t="str">
            <v>EF0002</v>
          </cell>
        </row>
        <row r="7">
          <cell r="A7" t="str">
            <v>EF0003</v>
          </cell>
        </row>
        <row r="8">
          <cell r="A8" t="str">
            <v>EF0004</v>
          </cell>
        </row>
        <row r="9">
          <cell r="A9" t="str">
            <v>EF0005</v>
          </cell>
        </row>
        <row r="10">
          <cell r="A10" t="str">
            <v>EF0007</v>
          </cell>
        </row>
        <row r="11">
          <cell r="A11" t="str">
            <v>EF0008</v>
          </cell>
        </row>
        <row r="12">
          <cell r="A12" t="str">
            <v>EF0009</v>
          </cell>
        </row>
        <row r="13">
          <cell r="A13" t="str">
            <v>EF0010</v>
          </cell>
        </row>
        <row r="14">
          <cell r="A14" t="str">
            <v>EF0011</v>
          </cell>
        </row>
        <row r="15">
          <cell r="A15" t="str">
            <v>EF0012</v>
          </cell>
        </row>
        <row r="16">
          <cell r="A16" t="str">
            <v>EF0013</v>
          </cell>
        </row>
        <row r="17">
          <cell r="A17" t="str">
            <v>EF0014</v>
          </cell>
        </row>
        <row r="18">
          <cell r="A18" t="str">
            <v>EF0015</v>
          </cell>
        </row>
        <row r="19">
          <cell r="A19" t="str">
            <v>EF0016</v>
          </cell>
        </row>
        <row r="20">
          <cell r="A20" t="str">
            <v>EF0017</v>
          </cell>
        </row>
        <row r="21">
          <cell r="A21" t="str">
            <v>EF0018</v>
          </cell>
        </row>
        <row r="22">
          <cell r="A22" t="str">
            <v>EF0019</v>
          </cell>
        </row>
        <row r="23">
          <cell r="A23" t="str">
            <v>EF0020</v>
          </cell>
        </row>
        <row r="24">
          <cell r="A24" t="str">
            <v>EF0021</v>
          </cell>
        </row>
        <row r="25">
          <cell r="A25" t="str">
            <v>EF0022</v>
          </cell>
        </row>
        <row r="26">
          <cell r="A26" t="str">
            <v>EF0023</v>
          </cell>
        </row>
        <row r="27">
          <cell r="A27" t="str">
            <v>EF0024</v>
          </cell>
        </row>
        <row r="28">
          <cell r="A28" t="str">
            <v>EF0025</v>
          </cell>
        </row>
        <row r="29">
          <cell r="A29" t="str">
            <v>EF0026</v>
          </cell>
        </row>
        <row r="30">
          <cell r="A30" t="str">
            <v>EF0027</v>
          </cell>
        </row>
        <row r="31">
          <cell r="A31" t="str">
            <v>EF0028</v>
          </cell>
        </row>
        <row r="32">
          <cell r="A32" t="str">
            <v>EF0029</v>
          </cell>
        </row>
        <row r="33">
          <cell r="A33" t="str">
            <v>EF0030</v>
          </cell>
        </row>
        <row r="34">
          <cell r="A34" t="str">
            <v>EF0031</v>
          </cell>
        </row>
        <row r="35">
          <cell r="A35" t="str">
            <v>EF0032</v>
          </cell>
        </row>
        <row r="36">
          <cell r="A36" t="str">
            <v>EF0033</v>
          </cell>
        </row>
        <row r="37">
          <cell r="A37" t="str">
            <v>EF0034</v>
          </cell>
        </row>
        <row r="38">
          <cell r="A38" t="str">
            <v>EF0035</v>
          </cell>
        </row>
        <row r="39">
          <cell r="A39" t="str">
            <v>EF0036</v>
          </cell>
        </row>
        <row r="40">
          <cell r="A40" t="str">
            <v>EF0037</v>
          </cell>
        </row>
        <row r="41">
          <cell r="A41" t="str">
            <v>EF0038</v>
          </cell>
        </row>
        <row r="42">
          <cell r="A42" t="str">
            <v>EF0039</v>
          </cell>
        </row>
        <row r="43">
          <cell r="A43" t="str">
            <v>EF0040</v>
          </cell>
        </row>
        <row r="44">
          <cell r="A44" t="str">
            <v>EF0041</v>
          </cell>
        </row>
        <row r="45">
          <cell r="A45" t="str">
            <v>EF0042</v>
          </cell>
        </row>
        <row r="46">
          <cell r="A46" t="str">
            <v>EF0043</v>
          </cell>
        </row>
        <row r="47">
          <cell r="A47" t="str">
            <v>EF0044</v>
          </cell>
        </row>
        <row r="48">
          <cell r="A48" t="str">
            <v>EF0045</v>
          </cell>
        </row>
        <row r="49">
          <cell r="A49" t="str">
            <v>EF0046</v>
          </cell>
        </row>
        <row r="50">
          <cell r="A50" t="str">
            <v>EF0047</v>
          </cell>
        </row>
        <row r="51">
          <cell r="A51" t="str">
            <v>EF0048</v>
          </cell>
        </row>
        <row r="52">
          <cell r="A52" t="str">
            <v>EF0049</v>
          </cell>
        </row>
        <row r="53">
          <cell r="A53" t="str">
            <v>EF0050</v>
          </cell>
        </row>
        <row r="54">
          <cell r="A54" t="str">
            <v>EF0051</v>
          </cell>
        </row>
        <row r="55">
          <cell r="A55" t="str">
            <v>EF0052</v>
          </cell>
        </row>
        <row r="56">
          <cell r="A56" t="str">
            <v>EF0053</v>
          </cell>
        </row>
        <row r="57">
          <cell r="A57" t="str">
            <v>EF0054</v>
          </cell>
        </row>
        <row r="58">
          <cell r="A58" t="str">
            <v>EF0055</v>
          </cell>
        </row>
        <row r="59">
          <cell r="A59" t="str">
            <v>EF0056</v>
          </cell>
        </row>
        <row r="60">
          <cell r="A60" t="str">
            <v>EF0057</v>
          </cell>
        </row>
        <row r="61">
          <cell r="A61" t="str">
            <v>EF0058</v>
          </cell>
        </row>
        <row r="62">
          <cell r="A62" t="str">
            <v>EF0059</v>
          </cell>
        </row>
        <row r="63">
          <cell r="A63" t="str">
            <v>EF0060</v>
          </cell>
        </row>
        <row r="64">
          <cell r="A64" t="str">
            <v>EF0061</v>
          </cell>
        </row>
        <row r="65">
          <cell r="A65" t="str">
            <v>EF0062</v>
          </cell>
        </row>
        <row r="66">
          <cell r="A66" t="str">
            <v>EF0063</v>
          </cell>
        </row>
        <row r="67">
          <cell r="A67" t="str">
            <v>EF0064</v>
          </cell>
        </row>
        <row r="68">
          <cell r="A68" t="str">
            <v>EF0065</v>
          </cell>
        </row>
        <row r="69">
          <cell r="A69" t="str">
            <v>EF0066</v>
          </cell>
        </row>
        <row r="70">
          <cell r="A70" t="str">
            <v>EF0067</v>
          </cell>
        </row>
        <row r="71">
          <cell r="A71" t="str">
            <v>EF0068</v>
          </cell>
        </row>
        <row r="72">
          <cell r="A72" t="str">
            <v>EF0069</v>
          </cell>
        </row>
        <row r="73">
          <cell r="A73" t="str">
            <v>EF0070</v>
          </cell>
        </row>
        <row r="74">
          <cell r="A74" t="str">
            <v>EF0071</v>
          </cell>
        </row>
        <row r="75">
          <cell r="A75" t="str">
            <v>EF0072</v>
          </cell>
        </row>
        <row r="76">
          <cell r="A76" t="str">
            <v>EF0073</v>
          </cell>
        </row>
        <row r="77">
          <cell r="A77" t="str">
            <v>EF0074</v>
          </cell>
        </row>
        <row r="78">
          <cell r="A78" t="str">
            <v>EF0075</v>
          </cell>
        </row>
        <row r="79">
          <cell r="A79" t="str">
            <v>EF0076</v>
          </cell>
        </row>
        <row r="80">
          <cell r="A80" t="str">
            <v>EF0077</v>
          </cell>
        </row>
        <row r="81">
          <cell r="A81" t="str">
            <v>EF0078</v>
          </cell>
        </row>
        <row r="82">
          <cell r="A82" t="str">
            <v>EF0079</v>
          </cell>
        </row>
        <row r="83">
          <cell r="A83" t="str">
            <v>EF0080</v>
          </cell>
        </row>
        <row r="84">
          <cell r="A84" t="str">
            <v>EF0081</v>
          </cell>
        </row>
        <row r="85">
          <cell r="A85" t="str">
            <v>EF0082</v>
          </cell>
        </row>
        <row r="86">
          <cell r="A86" t="str">
            <v>EF0083</v>
          </cell>
        </row>
        <row r="87">
          <cell r="A87" t="str">
            <v>EF0084</v>
          </cell>
        </row>
        <row r="88">
          <cell r="A88" t="str">
            <v>EF0085</v>
          </cell>
        </row>
        <row r="89">
          <cell r="A89" t="str">
            <v>EF0086</v>
          </cell>
        </row>
        <row r="90">
          <cell r="A90" t="str">
            <v>EF0087</v>
          </cell>
        </row>
        <row r="91">
          <cell r="A91" t="str">
            <v>EF0088</v>
          </cell>
        </row>
        <row r="92">
          <cell r="A92" t="str">
            <v>EF0089</v>
          </cell>
        </row>
        <row r="93">
          <cell r="A93" t="str">
            <v>EF0090</v>
          </cell>
        </row>
        <row r="94">
          <cell r="A94" t="str">
            <v>EF0091</v>
          </cell>
        </row>
        <row r="95">
          <cell r="A95" t="str">
            <v>EF0092</v>
          </cell>
        </row>
        <row r="96">
          <cell r="A96" t="str">
            <v>EF0093</v>
          </cell>
        </row>
        <row r="97">
          <cell r="A97" t="str">
            <v>EF0094</v>
          </cell>
        </row>
        <row r="98">
          <cell r="A98" t="str">
            <v>EF0095</v>
          </cell>
        </row>
        <row r="99">
          <cell r="A99" t="str">
            <v>EF0096</v>
          </cell>
        </row>
        <row r="100">
          <cell r="A100" t="str">
            <v>EF0097</v>
          </cell>
        </row>
        <row r="101">
          <cell r="A101" t="str">
            <v>EF0098</v>
          </cell>
        </row>
        <row r="102">
          <cell r="A102" t="str">
            <v>EF0099</v>
          </cell>
        </row>
        <row r="103">
          <cell r="A103" t="str">
            <v>EF0100</v>
          </cell>
        </row>
        <row r="104">
          <cell r="A104" t="str">
            <v>EF0101</v>
          </cell>
        </row>
        <row r="105">
          <cell r="A105" t="str">
            <v>EF0102</v>
          </cell>
        </row>
        <row r="106">
          <cell r="A106" t="str">
            <v>EF0103</v>
          </cell>
        </row>
        <row r="107">
          <cell r="A107" t="str">
            <v>EF0104</v>
          </cell>
        </row>
        <row r="108">
          <cell r="A108" t="str">
            <v>EF0105</v>
          </cell>
        </row>
        <row r="109">
          <cell r="A109" t="str">
            <v>EF0106</v>
          </cell>
        </row>
        <row r="110">
          <cell r="A110" t="str">
            <v>EF0107</v>
          </cell>
        </row>
        <row r="111">
          <cell r="A111" t="str">
            <v>EF0108</v>
          </cell>
        </row>
        <row r="112">
          <cell r="A112" t="str">
            <v>EF0109</v>
          </cell>
        </row>
        <row r="113">
          <cell r="A113" t="str">
            <v>EF0110</v>
          </cell>
        </row>
        <row r="114">
          <cell r="A114" t="str">
            <v>EF0111</v>
          </cell>
        </row>
        <row r="115">
          <cell r="A115" t="str">
            <v>EF0112</v>
          </cell>
        </row>
        <row r="116">
          <cell r="A116" t="str">
            <v>EF0113</v>
          </cell>
        </row>
        <row r="117">
          <cell r="A117" t="str">
            <v>EF0114</v>
          </cell>
        </row>
        <row r="118">
          <cell r="A118" t="str">
            <v>EF0115</v>
          </cell>
        </row>
        <row r="119">
          <cell r="A119" t="str">
            <v>EF0116</v>
          </cell>
        </row>
        <row r="120">
          <cell r="A120" t="str">
            <v>EF0117</v>
          </cell>
        </row>
        <row r="121">
          <cell r="A121" t="str">
            <v>EF0118</v>
          </cell>
        </row>
        <row r="122">
          <cell r="A122" t="str">
            <v>EF0119</v>
          </cell>
        </row>
        <row r="123">
          <cell r="A123" t="str">
            <v>EF0120</v>
          </cell>
        </row>
        <row r="124">
          <cell r="A124" t="str">
            <v>EF0121</v>
          </cell>
        </row>
        <row r="125">
          <cell r="A125" t="str">
            <v>EF0122</v>
          </cell>
        </row>
        <row r="126">
          <cell r="A126" t="str">
            <v>EF0123</v>
          </cell>
        </row>
        <row r="127">
          <cell r="A127" t="str">
            <v>EF0124</v>
          </cell>
        </row>
        <row r="128">
          <cell r="A128" t="str">
            <v>EF0125</v>
          </cell>
        </row>
        <row r="129">
          <cell r="A129" t="str">
            <v>EF0126</v>
          </cell>
        </row>
        <row r="130">
          <cell r="A130" t="str">
            <v>EF0127</v>
          </cell>
        </row>
        <row r="131">
          <cell r="A131" t="str">
            <v>EF0128</v>
          </cell>
        </row>
        <row r="132">
          <cell r="A132" t="str">
            <v>EF0129</v>
          </cell>
        </row>
        <row r="133">
          <cell r="A133" t="str">
            <v>EF0130</v>
          </cell>
        </row>
        <row r="134">
          <cell r="A134" t="str">
            <v>EF0131</v>
          </cell>
        </row>
        <row r="135">
          <cell r="A135" t="str">
            <v>EF0132</v>
          </cell>
        </row>
        <row r="136">
          <cell r="A136" t="str">
            <v>EF0133</v>
          </cell>
        </row>
        <row r="137">
          <cell r="A137" t="str">
            <v>EF0134</v>
          </cell>
        </row>
        <row r="138">
          <cell r="A138" t="str">
            <v>EF0135</v>
          </cell>
        </row>
        <row r="139">
          <cell r="A139" t="str">
            <v>EF0136</v>
          </cell>
        </row>
        <row r="140">
          <cell r="A140" t="str">
            <v>EF0137</v>
          </cell>
        </row>
        <row r="141">
          <cell r="A141" t="str">
            <v>EF0138</v>
          </cell>
        </row>
        <row r="142">
          <cell r="A142" t="str">
            <v>EF0139</v>
          </cell>
        </row>
        <row r="143">
          <cell r="A143" t="str">
            <v>EF0140</v>
          </cell>
        </row>
        <row r="144">
          <cell r="A144" t="str">
            <v>EF0141</v>
          </cell>
        </row>
        <row r="145">
          <cell r="A145" t="str">
            <v>EF0142</v>
          </cell>
        </row>
        <row r="146">
          <cell r="A146" t="str">
            <v>EF0143</v>
          </cell>
        </row>
        <row r="147">
          <cell r="A147" t="str">
            <v>EF0144</v>
          </cell>
        </row>
        <row r="148">
          <cell r="A148" t="str">
            <v>EF0145</v>
          </cell>
        </row>
        <row r="149">
          <cell r="A149" t="str">
            <v>EF0146</v>
          </cell>
        </row>
        <row r="150">
          <cell r="A150" t="str">
            <v>EF0147</v>
          </cell>
        </row>
        <row r="151">
          <cell r="A151" t="str">
            <v>EF0148</v>
          </cell>
        </row>
        <row r="152">
          <cell r="A152" t="str">
            <v>EF0149</v>
          </cell>
        </row>
        <row r="153">
          <cell r="A153" t="str">
            <v>EF0150</v>
          </cell>
        </row>
        <row r="154">
          <cell r="A154" t="str">
            <v>EF0151</v>
          </cell>
        </row>
        <row r="155">
          <cell r="A155" t="str">
            <v>EF0152</v>
          </cell>
        </row>
        <row r="156">
          <cell r="A156" t="str">
            <v>EF0153</v>
          </cell>
        </row>
        <row r="157">
          <cell r="A157" t="str">
            <v>EF0154</v>
          </cell>
        </row>
        <row r="158">
          <cell r="A158" t="str">
            <v>EF0155</v>
          </cell>
        </row>
        <row r="159">
          <cell r="A159" t="str">
            <v>EF0156</v>
          </cell>
        </row>
        <row r="160">
          <cell r="A160" t="str">
            <v xml:space="preserve">EF0157 </v>
          </cell>
        </row>
        <row r="161">
          <cell r="A161" t="str">
            <v>EF0158</v>
          </cell>
        </row>
        <row r="162">
          <cell r="A162" t="str">
            <v>EF0159</v>
          </cell>
        </row>
        <row r="163">
          <cell r="A163" t="str">
            <v>EF0160</v>
          </cell>
        </row>
        <row r="164">
          <cell r="A164" t="str">
            <v>EF0161</v>
          </cell>
        </row>
        <row r="165">
          <cell r="A165" t="str">
            <v>EF0162</v>
          </cell>
        </row>
        <row r="166">
          <cell r="A166" t="str">
            <v>EF0163</v>
          </cell>
        </row>
        <row r="167">
          <cell r="A167" t="str">
            <v>EF0164</v>
          </cell>
        </row>
        <row r="168">
          <cell r="A168" t="str">
            <v>EF0165</v>
          </cell>
        </row>
        <row r="169">
          <cell r="A169" t="str">
            <v>EF0166</v>
          </cell>
        </row>
        <row r="170">
          <cell r="A170" t="str">
            <v>EF0167</v>
          </cell>
        </row>
        <row r="171">
          <cell r="A171" t="str">
            <v>EF0168</v>
          </cell>
        </row>
        <row r="172">
          <cell r="A172" t="str">
            <v>EF0169</v>
          </cell>
        </row>
        <row r="173">
          <cell r="A173" t="str">
            <v>EF0170</v>
          </cell>
        </row>
        <row r="174">
          <cell r="A174" t="str">
            <v>EF0171</v>
          </cell>
        </row>
        <row r="175">
          <cell r="A175" t="str">
            <v>EF0172</v>
          </cell>
        </row>
        <row r="176">
          <cell r="A176" t="str">
            <v>EF0173</v>
          </cell>
        </row>
        <row r="177">
          <cell r="A177" t="str">
            <v>EF0174</v>
          </cell>
        </row>
        <row r="178">
          <cell r="A178" t="str">
            <v>EF0175</v>
          </cell>
        </row>
        <row r="179">
          <cell r="A179" t="str">
            <v>EF0176</v>
          </cell>
        </row>
        <row r="180">
          <cell r="A180" t="str">
            <v>EF0177</v>
          </cell>
        </row>
        <row r="181">
          <cell r="A181" t="str">
            <v>EF0178</v>
          </cell>
        </row>
        <row r="182">
          <cell r="A182" t="str">
            <v>EF0179</v>
          </cell>
        </row>
        <row r="183">
          <cell r="A183" t="str">
            <v>EF0180</v>
          </cell>
        </row>
        <row r="184">
          <cell r="A184" t="str">
            <v>EF0181</v>
          </cell>
        </row>
        <row r="185">
          <cell r="A185" t="str">
            <v>EF0182</v>
          </cell>
        </row>
        <row r="186">
          <cell r="A186" t="str">
            <v>EF0183</v>
          </cell>
        </row>
        <row r="187">
          <cell r="A187" t="str">
            <v>EF0184</v>
          </cell>
        </row>
        <row r="188">
          <cell r="A188" t="str">
            <v>EF0185</v>
          </cell>
        </row>
        <row r="189">
          <cell r="A189" t="str">
            <v>EF0186</v>
          </cell>
        </row>
        <row r="190">
          <cell r="A190" t="str">
            <v>EF0187</v>
          </cell>
        </row>
        <row r="191">
          <cell r="A191" t="str">
            <v>EF0188</v>
          </cell>
        </row>
        <row r="192">
          <cell r="A192" t="str">
            <v>EF0189</v>
          </cell>
        </row>
        <row r="193">
          <cell r="A193" t="str">
            <v>EF0190</v>
          </cell>
        </row>
        <row r="194">
          <cell r="A194" t="str">
            <v>EF0191</v>
          </cell>
        </row>
        <row r="195">
          <cell r="A195" t="str">
            <v>EF0192</v>
          </cell>
        </row>
        <row r="196">
          <cell r="A196" t="str">
            <v>EF0193</v>
          </cell>
        </row>
        <row r="197">
          <cell r="A197" t="str">
            <v>EF0194</v>
          </cell>
        </row>
        <row r="198">
          <cell r="A198" t="str">
            <v>EF0195</v>
          </cell>
        </row>
        <row r="199">
          <cell r="A199" t="str">
            <v>EF0196</v>
          </cell>
        </row>
        <row r="200">
          <cell r="A200" t="str">
            <v>EF0197</v>
          </cell>
        </row>
        <row r="201">
          <cell r="A201" t="str">
            <v>EF0198</v>
          </cell>
        </row>
        <row r="202">
          <cell r="A202" t="str">
            <v>EF0199</v>
          </cell>
        </row>
        <row r="203">
          <cell r="A203" t="str">
            <v>EF0200</v>
          </cell>
        </row>
        <row r="204">
          <cell r="A204" t="str">
            <v>EF0201</v>
          </cell>
        </row>
        <row r="205">
          <cell r="A205" t="str">
            <v>EF0202</v>
          </cell>
        </row>
        <row r="206">
          <cell r="A206" t="str">
            <v>EF0203</v>
          </cell>
        </row>
        <row r="207">
          <cell r="A207" t="str">
            <v>EF0204</v>
          </cell>
        </row>
        <row r="208">
          <cell r="A208" t="str">
            <v>EF0205</v>
          </cell>
        </row>
        <row r="209">
          <cell r="A209" t="str">
            <v>EF0206</v>
          </cell>
        </row>
        <row r="210">
          <cell r="A210" t="str">
            <v>EF0207</v>
          </cell>
        </row>
        <row r="211">
          <cell r="A211" t="str">
            <v>EF0208</v>
          </cell>
        </row>
        <row r="212">
          <cell r="A212" t="str">
            <v>EF0209</v>
          </cell>
        </row>
        <row r="213">
          <cell r="A213" t="str">
            <v>EF0210</v>
          </cell>
        </row>
        <row r="214">
          <cell r="A214" t="str">
            <v>EF0211</v>
          </cell>
        </row>
        <row r="215">
          <cell r="A215" t="str">
            <v>EF0212</v>
          </cell>
        </row>
        <row r="216">
          <cell r="A216" t="str">
            <v>EF0213</v>
          </cell>
        </row>
        <row r="217">
          <cell r="A217" t="str">
            <v>EF0214</v>
          </cell>
        </row>
        <row r="218">
          <cell r="A218" t="str">
            <v>EF0215</v>
          </cell>
        </row>
        <row r="219">
          <cell r="A219" t="str">
            <v>EF0216</v>
          </cell>
        </row>
        <row r="220">
          <cell r="A220" t="str">
            <v>EF0217</v>
          </cell>
        </row>
        <row r="221">
          <cell r="A221" t="str">
            <v>EF0218</v>
          </cell>
        </row>
        <row r="222">
          <cell r="A222" t="str">
            <v>EF0219</v>
          </cell>
        </row>
        <row r="223">
          <cell r="A223" t="str">
            <v>EF0220</v>
          </cell>
        </row>
        <row r="224">
          <cell r="A224" t="str">
            <v>EF0223</v>
          </cell>
        </row>
        <row r="225">
          <cell r="A225" t="str">
            <v>EF0224</v>
          </cell>
        </row>
        <row r="226">
          <cell r="A226" t="str">
            <v>EF0225</v>
          </cell>
        </row>
        <row r="227">
          <cell r="A227" t="str">
            <v>EF0226</v>
          </cell>
        </row>
        <row r="228">
          <cell r="A228" t="str">
            <v>EF0227</v>
          </cell>
        </row>
        <row r="229">
          <cell r="A229" t="str">
            <v>EF0228</v>
          </cell>
        </row>
        <row r="230">
          <cell r="A230" t="str">
            <v>EF0229</v>
          </cell>
        </row>
        <row r="231">
          <cell r="A231" t="str">
            <v>EF0230</v>
          </cell>
        </row>
        <row r="232">
          <cell r="A232" t="str">
            <v>EF0231</v>
          </cell>
        </row>
        <row r="233">
          <cell r="A233" t="str">
            <v>EF0232</v>
          </cell>
        </row>
        <row r="234">
          <cell r="A234" t="str">
            <v>EF0233</v>
          </cell>
        </row>
        <row r="235">
          <cell r="A235" t="str">
            <v>EF0234</v>
          </cell>
        </row>
        <row r="236">
          <cell r="A236" t="str">
            <v>EF0235</v>
          </cell>
        </row>
        <row r="237">
          <cell r="A237" t="str">
            <v>EF0236</v>
          </cell>
        </row>
        <row r="238">
          <cell r="A238" t="str">
            <v>EF0237</v>
          </cell>
        </row>
        <row r="239">
          <cell r="A239" t="str">
            <v>EF0238</v>
          </cell>
        </row>
        <row r="240">
          <cell r="A240" t="str">
            <v>EF0239</v>
          </cell>
        </row>
        <row r="241">
          <cell r="A241" t="str">
            <v>EF0240</v>
          </cell>
        </row>
        <row r="242">
          <cell r="A242" t="str">
            <v>EF0241</v>
          </cell>
        </row>
        <row r="243">
          <cell r="A243" t="str">
            <v>EF0242</v>
          </cell>
        </row>
        <row r="244">
          <cell r="A244" t="str">
            <v>EF0243</v>
          </cell>
        </row>
        <row r="245">
          <cell r="A245" t="str">
            <v>EF0244</v>
          </cell>
        </row>
        <row r="246">
          <cell r="A246" t="str">
            <v>EF0245</v>
          </cell>
        </row>
        <row r="247">
          <cell r="A247" t="str">
            <v>EF0246</v>
          </cell>
        </row>
        <row r="248">
          <cell r="A248" t="str">
            <v>EF0247</v>
          </cell>
        </row>
        <row r="249">
          <cell r="A249" t="str">
            <v>EF0248</v>
          </cell>
        </row>
        <row r="250">
          <cell r="A250" t="str">
            <v>EF0249</v>
          </cell>
        </row>
        <row r="251">
          <cell r="A251" t="str">
            <v>EF0250</v>
          </cell>
        </row>
        <row r="252">
          <cell r="A252" t="str">
            <v>EF0251</v>
          </cell>
        </row>
        <row r="253">
          <cell r="A253" t="str">
            <v>EF0252</v>
          </cell>
        </row>
        <row r="254">
          <cell r="A254" t="str">
            <v>EF0253</v>
          </cell>
        </row>
        <row r="255">
          <cell r="A255" t="str">
            <v>EF0254</v>
          </cell>
        </row>
        <row r="256">
          <cell r="A256" t="str">
            <v>EF0255</v>
          </cell>
        </row>
        <row r="257">
          <cell r="A257" t="str">
            <v>EF0256</v>
          </cell>
        </row>
        <row r="258">
          <cell r="A258" t="str">
            <v>EF0257</v>
          </cell>
        </row>
        <row r="259">
          <cell r="A259" t="str">
            <v>EF0258</v>
          </cell>
        </row>
        <row r="260">
          <cell r="A260" t="str">
            <v>EF0259</v>
          </cell>
        </row>
        <row r="261">
          <cell r="A261" t="str">
            <v>EF0260</v>
          </cell>
        </row>
        <row r="262">
          <cell r="A262" t="str">
            <v>EF0261</v>
          </cell>
        </row>
        <row r="263">
          <cell r="A263" t="str">
            <v>EF0262</v>
          </cell>
        </row>
        <row r="264">
          <cell r="A264" t="str">
            <v>EF0263</v>
          </cell>
        </row>
        <row r="265">
          <cell r="A265" t="str">
            <v>EF0264</v>
          </cell>
        </row>
        <row r="266">
          <cell r="A266" t="str">
            <v>EF0265</v>
          </cell>
        </row>
        <row r="267">
          <cell r="A267" t="str">
            <v>EF0266</v>
          </cell>
        </row>
        <row r="268">
          <cell r="A268" t="str">
            <v>EF0267</v>
          </cell>
        </row>
        <row r="269">
          <cell r="A269" t="str">
            <v>EF0268</v>
          </cell>
        </row>
        <row r="270">
          <cell r="A270" t="str">
            <v>EF0269</v>
          </cell>
        </row>
        <row r="271">
          <cell r="A271" t="str">
            <v>EF0270</v>
          </cell>
        </row>
        <row r="272">
          <cell r="A272" t="str">
            <v>EF0271</v>
          </cell>
        </row>
        <row r="273">
          <cell r="A273" t="str">
            <v>EF0272</v>
          </cell>
        </row>
        <row r="274">
          <cell r="A274" t="str">
            <v>EF0273</v>
          </cell>
        </row>
        <row r="275">
          <cell r="A275" t="str">
            <v>EF0274</v>
          </cell>
        </row>
        <row r="276">
          <cell r="A276" t="str">
            <v>EF0275</v>
          </cell>
        </row>
        <row r="277">
          <cell r="A277" t="str">
            <v>EF0276</v>
          </cell>
        </row>
        <row r="278">
          <cell r="A278" t="str">
            <v>EF0277</v>
          </cell>
        </row>
        <row r="279">
          <cell r="A279" t="str">
            <v>EF0278</v>
          </cell>
        </row>
        <row r="280">
          <cell r="A280" t="str">
            <v>EF0279</v>
          </cell>
        </row>
        <row r="281">
          <cell r="A281" t="str">
            <v>EF0280</v>
          </cell>
        </row>
        <row r="282">
          <cell r="A282" t="str">
            <v>EF0281</v>
          </cell>
        </row>
        <row r="283">
          <cell r="A283" t="str">
            <v>EF0282</v>
          </cell>
        </row>
        <row r="284">
          <cell r="A284" t="str">
            <v>EF0283</v>
          </cell>
        </row>
        <row r="285">
          <cell r="A285" t="str">
            <v>EF0284</v>
          </cell>
        </row>
        <row r="286">
          <cell r="A286" t="str">
            <v>EF0285</v>
          </cell>
        </row>
        <row r="287">
          <cell r="A287" t="str">
            <v>EF0286</v>
          </cell>
        </row>
        <row r="288">
          <cell r="A288" t="str">
            <v>EF0287</v>
          </cell>
        </row>
        <row r="289">
          <cell r="A289" t="str">
            <v>EF0288</v>
          </cell>
        </row>
        <row r="290">
          <cell r="A290" t="str">
            <v>EF0289</v>
          </cell>
        </row>
        <row r="291">
          <cell r="A291" t="str">
            <v>EF0290</v>
          </cell>
        </row>
        <row r="292">
          <cell r="A292" t="str">
            <v>EF0291</v>
          </cell>
        </row>
        <row r="293">
          <cell r="A293" t="str">
            <v>EF0292</v>
          </cell>
        </row>
        <row r="294">
          <cell r="A294" t="str">
            <v>EF0293</v>
          </cell>
        </row>
        <row r="295">
          <cell r="A295" t="str">
            <v>EF0294</v>
          </cell>
        </row>
        <row r="296">
          <cell r="A296" t="str">
            <v>EF0295</v>
          </cell>
        </row>
        <row r="297">
          <cell r="A297" t="str">
            <v>EF0296</v>
          </cell>
        </row>
        <row r="298">
          <cell r="A298" t="str">
            <v>EF0297</v>
          </cell>
        </row>
        <row r="299">
          <cell r="A299" t="str">
            <v>EF0298</v>
          </cell>
        </row>
        <row r="300">
          <cell r="A300" t="str">
            <v>EF0299</v>
          </cell>
        </row>
        <row r="301">
          <cell r="A301" t="str">
            <v>EF0300</v>
          </cell>
        </row>
        <row r="302">
          <cell r="A302" t="str">
            <v>EF0301</v>
          </cell>
        </row>
        <row r="303">
          <cell r="A303" t="str">
            <v>EF0302</v>
          </cell>
        </row>
        <row r="304">
          <cell r="A304" t="str">
            <v>EF0303</v>
          </cell>
        </row>
        <row r="305">
          <cell r="A305" t="str">
            <v>EF0304</v>
          </cell>
        </row>
        <row r="306">
          <cell r="A306" t="str">
            <v>EF0305</v>
          </cell>
        </row>
        <row r="307">
          <cell r="A307" t="str">
            <v>EF0306</v>
          </cell>
        </row>
        <row r="308">
          <cell r="A308" t="str">
            <v>EF0307</v>
          </cell>
        </row>
        <row r="309">
          <cell r="A309" t="str">
            <v>EF0308</v>
          </cell>
        </row>
        <row r="310">
          <cell r="A310" t="str">
            <v>EF0309</v>
          </cell>
        </row>
        <row r="311">
          <cell r="A311" t="str">
            <v>EF0310</v>
          </cell>
        </row>
        <row r="312">
          <cell r="A312" t="str">
            <v>EF0311</v>
          </cell>
        </row>
        <row r="313">
          <cell r="A313" t="str">
            <v>EF0312</v>
          </cell>
        </row>
        <row r="314">
          <cell r="A314" t="str">
            <v>EF0313</v>
          </cell>
        </row>
        <row r="315">
          <cell r="A315" t="str">
            <v>EF0314</v>
          </cell>
        </row>
        <row r="316">
          <cell r="A316" t="str">
            <v>EF0315</v>
          </cell>
        </row>
        <row r="317">
          <cell r="A317" t="str">
            <v>EF0316</v>
          </cell>
        </row>
        <row r="318">
          <cell r="A318" t="str">
            <v>EF0317</v>
          </cell>
        </row>
        <row r="319">
          <cell r="A319" t="str">
            <v>EF0318</v>
          </cell>
        </row>
        <row r="320">
          <cell r="A320" t="str">
            <v>EF0319</v>
          </cell>
        </row>
        <row r="321">
          <cell r="A321" t="str">
            <v>EF0320</v>
          </cell>
        </row>
        <row r="322">
          <cell r="A322" t="str">
            <v>EF0321</v>
          </cell>
        </row>
        <row r="323">
          <cell r="A323" t="str">
            <v>EF0322</v>
          </cell>
        </row>
        <row r="324">
          <cell r="A324" t="str">
            <v>EF0323</v>
          </cell>
        </row>
        <row r="325">
          <cell r="A325" t="str">
            <v>EF0324</v>
          </cell>
        </row>
        <row r="326">
          <cell r="A326" t="str">
            <v>EF0325</v>
          </cell>
        </row>
        <row r="327">
          <cell r="A327" t="str">
            <v>EF0326</v>
          </cell>
        </row>
        <row r="328">
          <cell r="A328" t="str">
            <v>EF0327</v>
          </cell>
        </row>
        <row r="329">
          <cell r="A329" t="str">
            <v>EF0328</v>
          </cell>
        </row>
        <row r="330">
          <cell r="A330" t="str">
            <v>EF0329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 cours"/>
      <sheetName val="Certif de Don"/>
      <sheetName val="Attestation d'Aide Humanitaire"/>
      <sheetName val="Waybill"/>
      <sheetName val="Données"/>
      <sheetName val="BCE"/>
      <sheetName val="Fournisseur"/>
      <sheetName val="Cotations"/>
      <sheetName val="ORDI SS CODE LOG"/>
      <sheetName val="FIM"/>
      <sheetName val="Param"/>
      <sheetName val="En_cours"/>
      <sheetName val="Certif_de_Don"/>
      <sheetName val="Attestation_d'Aide_Humanitaire"/>
      <sheetName val="ORDI_SS_CODE_LOG"/>
      <sheetName val="En_cours1"/>
      <sheetName val="Certif_de_Don1"/>
      <sheetName val="Attestation_d'Aide_Humanitaire1"/>
      <sheetName val="ORDI_SS_CODE_LOG1"/>
      <sheetName val="Trad"/>
      <sheetName val="En_cours2"/>
      <sheetName val="Certif_de_Don2"/>
      <sheetName val="Attestation_d'Aide_Humanitaire2"/>
      <sheetName val="ORDI_SS_CODE_LOG2"/>
      <sheetName val="Employee Register"/>
      <sheetName val="En_cours3"/>
      <sheetName val="Certif_de_Don3"/>
      <sheetName val="Attestation_d'Aide_Humanitaire3"/>
      <sheetName val="ORDI_SS_CODE_LOG3"/>
      <sheetName val="Employee_Register"/>
      <sheetName val="En_cours4"/>
      <sheetName val="Certif_de_Don4"/>
      <sheetName val="Attestation_d'Aide_Humanitaire4"/>
      <sheetName val="ORDI_SS_CODE_LOG4"/>
      <sheetName val="Employee_Register1"/>
      <sheetName val="En_cours6"/>
      <sheetName val="Certif_de_Don6"/>
      <sheetName val="Attestation_d'Aide_Humanitaire6"/>
      <sheetName val="ORDI_SS_CODE_LOG6"/>
      <sheetName val="Employee_Register3"/>
      <sheetName val="En_cours5"/>
      <sheetName val="Certif_de_Don5"/>
      <sheetName val="Attestation_d'Aide_Humanitaire5"/>
      <sheetName val="ORDI_SS_CODE_LOG5"/>
      <sheetName val="Employee_Register2"/>
      <sheetName val="En_cours7"/>
      <sheetName val="Certif_de_Don7"/>
      <sheetName val="Attestation_d'Aide_Humanitaire7"/>
      <sheetName val="ORDI_SS_CODE_LOG7"/>
      <sheetName val="Employee_Register4"/>
      <sheetName val="En_cours8"/>
      <sheetName val="Certif_de_Don8"/>
      <sheetName val="Attestation_d'Aide_Humanitaire8"/>
      <sheetName val="ORDI_SS_CODE_LOG8"/>
      <sheetName val="Employee_Register5"/>
      <sheetName val="En_cours9"/>
      <sheetName val="Certif_de_Don9"/>
      <sheetName val="Attestation_d'Aide_Humanitaire9"/>
      <sheetName val="ORDI_SS_CODE_LOG9"/>
      <sheetName val="Employee_Register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A3" t="str">
            <v>Draft commande</v>
          </cell>
        </row>
        <row r="4">
          <cell r="A4" t="str">
            <v>Info</v>
          </cell>
        </row>
        <row r="5">
          <cell r="A5" t="str">
            <v>Cotation en cours</v>
          </cell>
        </row>
        <row r="6">
          <cell r="A6" t="str">
            <v>Commande</v>
          </cell>
        </row>
        <row r="7">
          <cell r="A7" t="str">
            <v>Réception Paris</v>
          </cell>
        </row>
        <row r="8">
          <cell r="A8" t="str">
            <v>Fret terrain</v>
          </cell>
        </row>
        <row r="9">
          <cell r="A9" t="str">
            <v>Envoyé</v>
          </cell>
        </row>
        <row r="10">
          <cell r="A10" t="str">
            <v>Envoi partiel</v>
          </cell>
        </row>
        <row r="11">
          <cell r="A11" t="str">
            <v>Clos</v>
          </cell>
        </row>
        <row r="12">
          <cell r="A12" t="str">
            <v>Clos définitif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En cours"/>
      <sheetName val="Certif de Don"/>
      <sheetName val="Attestation d'Aide Humanitaire"/>
      <sheetName val="Waybill"/>
      <sheetName val="Données"/>
      <sheetName val="BCE"/>
      <sheetName val="Fournisseur"/>
      <sheetName val="Cotations"/>
      <sheetName val="ORDI SS CODE LOG"/>
      <sheetName val="FIM"/>
      <sheetName val="En_cours"/>
      <sheetName val="Certif_de_Don"/>
      <sheetName val="Attestation_d'Aide_Humanitaire"/>
      <sheetName val="ORDI_SS_CODE_LOG"/>
      <sheetName val="En_cours1"/>
      <sheetName val="Certif_de_Don1"/>
      <sheetName val="Attestation_d'Aide_Humanitaire1"/>
      <sheetName val="ORDI_SS_CODE_LOG1"/>
      <sheetName val="Trad"/>
      <sheetName val="En_cours2"/>
      <sheetName val="Certif_de_Don2"/>
      <sheetName val="Attestation_d'Aide_Humanitaire2"/>
      <sheetName val="ORDI_SS_CODE_LOG2"/>
      <sheetName val="Employee Register"/>
      <sheetName val="En_cours3"/>
      <sheetName val="Certif_de_Don3"/>
      <sheetName val="Attestation_d'Aide_Humanitaire3"/>
      <sheetName val="ORDI_SS_CODE_LOG3"/>
      <sheetName val="Employee_Register"/>
      <sheetName val="En_cours4"/>
      <sheetName val="Certif_de_Don4"/>
      <sheetName val="Attestation_d'Aide_Humanitaire4"/>
      <sheetName val="ORDI_SS_CODE_LOG4"/>
      <sheetName val="Employee_Register1"/>
      <sheetName val="En_cours6"/>
      <sheetName val="Certif_de_Don6"/>
      <sheetName val="Attestation_d'Aide_Humanitaire6"/>
      <sheetName val="ORDI_SS_CODE_LOG6"/>
      <sheetName val="Employee_Register3"/>
      <sheetName val="En_cours5"/>
      <sheetName val="Certif_de_Don5"/>
      <sheetName val="Attestation_d'Aide_Humanitaire5"/>
      <sheetName val="ORDI_SS_CODE_LOG5"/>
      <sheetName val="Employee_Register2"/>
      <sheetName val="En_cours7"/>
      <sheetName val="Certif_de_Don7"/>
      <sheetName val="Attestation_d'Aide_Humanitaire7"/>
      <sheetName val="ORDI_SS_CODE_LOG7"/>
      <sheetName val="Employee_Register4"/>
      <sheetName val="En_cours8"/>
      <sheetName val="Certif_de_Don8"/>
      <sheetName val="Attestation_d'Aide_Humanitaire8"/>
      <sheetName val="ORDI_SS_CODE_LOG8"/>
      <sheetName val="Employee_Register5"/>
      <sheetName val="En_cours9"/>
      <sheetName val="Certif_de_Don9"/>
      <sheetName val="Attestation_d'Aide_Humanitaire9"/>
      <sheetName val="ORDI_SS_CODE_LOG9"/>
      <sheetName val="Employee_Register6"/>
    </sheetNames>
    <sheetDataSet>
      <sheetData sheetId="0" refreshError="1">
        <row r="3">
          <cell r="A3" t="str">
            <v>Draft commande</v>
          </cell>
        </row>
        <row r="4">
          <cell r="A4" t="str">
            <v>Info</v>
          </cell>
        </row>
        <row r="5">
          <cell r="A5" t="str">
            <v>Cotation en cours</v>
          </cell>
        </row>
        <row r="6">
          <cell r="A6" t="str">
            <v>Commande</v>
          </cell>
        </row>
        <row r="7">
          <cell r="A7" t="str">
            <v>Réception Paris</v>
          </cell>
        </row>
        <row r="8">
          <cell r="A8" t="str">
            <v>Fret terrain</v>
          </cell>
        </row>
        <row r="9">
          <cell r="A9" t="str">
            <v>Envoyé</v>
          </cell>
        </row>
        <row r="10">
          <cell r="A10" t="str">
            <v>Envoi partiel</v>
          </cell>
        </row>
        <row r="11">
          <cell r="A11" t="str">
            <v>Clos</v>
          </cell>
        </row>
        <row r="12">
          <cell r="A12" t="str">
            <v>Clos définitif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_Indicat"/>
      <sheetName val="{AR}01"/>
      <sheetName val="{AR}11"/>
      <sheetName val="Settings"/>
      <sheetName val="Activity follow-up"/>
      <sheetName val="Expatriates"/>
      <sheetName val="Nat. Staff"/>
      <sheetName val="Oper. run. costs"/>
      <sheetName val="Medical-Nutrition"/>
      <sheetName val="Log-Sanitation"/>
      <sheetName val="Training-local support"/>
      <sheetName val="Transp-Freight-Stock"/>
      <sheetName val="Consult-Field support"/>
      <sheetName val="Miscellaneous"/>
      <sheetName val="Synthesis"/>
      <sheetName val="Total"/>
      <sheetName val="Empty_ACTUAL"/>
      <sheetName val="Send_ACTUAL"/>
      <sheetName val="Download_ACTUAL"/>
      <sheetName val="Download_VEH"/>
      <sheetName val="TradBud"/>
      <sheetName val="Ref_ActivIndic"/>
      <sheetName val="Ref_CatFunc"/>
      <sheetName val="RefItems"/>
      <sheetName val="Download_INFO"/>
      <sheetName val="Download_EXPAT"/>
      <sheetName val="Download_STD"/>
      <sheetName val="Download_MISC"/>
      <sheetName val="SEND_INFO"/>
      <sheetName val="Download_AFUP"/>
      <sheetName val="SEND_MISC"/>
      <sheetName val="SEND_AFUP"/>
      <sheetName val="EMPTY_AFUP"/>
      <sheetName val="BudgetActivityExport"/>
      <sheetName val="ExpensesExport"/>
      <sheetName val="Bud_Indicat1"/>
      <sheetName val="Dep_Fin"/>
      <sheetName val="Dep_Fin_00BudInit"/>
      <sheetName val="Dep_Fin_01Janvier"/>
      <sheetName val="Dep_Fin_02Février"/>
      <sheetName val="Dep_Fin_03Mars"/>
      <sheetName val="Dep_Fin_04Avril"/>
      <sheetName val="Dep_Fin_05Mai"/>
      <sheetName val="Dep_Fin_06Juin"/>
      <sheetName val="Dep_Fin_07Juillet"/>
      <sheetName val="Dep_Fin_08Aout"/>
      <sheetName val="Dep_Fin_09Septembre"/>
      <sheetName val="Dep_Fin_10Octobre"/>
      <sheetName val="Dep_Fin_11Novembre"/>
      <sheetName val="Dep_Fin_12Décembre"/>
      <sheetName val="Feuil1"/>
      <sheetName val="par résultat"/>
      <sheetName val="PAR FAMILLE"/>
    </sheetNames>
    <sheetDataSet>
      <sheetData sheetId="0"/>
      <sheetData sheetId="1"/>
      <sheetData sheetId="2"/>
      <sheetData sheetId="3"/>
      <sheetData sheetId="4"/>
      <sheetData sheetId="5">
        <row r="29">
          <cell r="X29">
            <v>11700</v>
          </cell>
          <cell r="Z29">
            <v>0</v>
          </cell>
          <cell r="AA29">
            <v>0</v>
          </cell>
          <cell r="AB29">
            <v>76446</v>
          </cell>
          <cell r="AC29">
            <v>0</v>
          </cell>
          <cell r="AG29">
            <v>16359</v>
          </cell>
        </row>
        <row r="47">
          <cell r="AD47">
            <v>20698.003070323208</v>
          </cell>
          <cell r="AE47">
            <v>457.34705171223112</v>
          </cell>
          <cell r="AF47">
            <v>457.34705171223112</v>
          </cell>
        </row>
        <row r="56">
          <cell r="AD56">
            <v>2000</v>
          </cell>
        </row>
      </sheetData>
      <sheetData sheetId="6">
        <row r="19">
          <cell r="J19">
            <v>0</v>
          </cell>
        </row>
        <row r="22">
          <cell r="AG22">
            <v>16325.069529455945</v>
          </cell>
        </row>
        <row r="45">
          <cell r="AG45">
            <v>85739.504063020388</v>
          </cell>
        </row>
        <row r="132">
          <cell r="AG132">
            <v>294479.44148778036</v>
          </cell>
        </row>
        <row r="153">
          <cell r="AG153">
            <v>33555.38914898385</v>
          </cell>
        </row>
        <row r="161">
          <cell r="AG161">
            <v>24419.490098690414</v>
          </cell>
        </row>
        <row r="190">
          <cell r="AG190">
            <v>79502.162489309514</v>
          </cell>
        </row>
        <row r="198">
          <cell r="AG198">
            <v>2561.1434895884945</v>
          </cell>
        </row>
        <row r="215">
          <cell r="W215">
            <v>5098.5049324879528</v>
          </cell>
          <cell r="Y215">
            <v>0</v>
          </cell>
          <cell r="AA215">
            <v>0</v>
          </cell>
        </row>
      </sheetData>
      <sheetData sheetId="7">
        <row r="12">
          <cell r="H12">
            <v>0</v>
          </cell>
        </row>
      </sheetData>
      <sheetData sheetId="8">
        <row r="17">
          <cell r="J17">
            <v>127063</v>
          </cell>
        </row>
      </sheetData>
      <sheetData sheetId="9">
        <row r="13">
          <cell r="J13">
            <v>0</v>
          </cell>
        </row>
      </sheetData>
      <sheetData sheetId="10">
        <row r="28">
          <cell r="J28">
            <v>16810.671278757603</v>
          </cell>
        </row>
      </sheetData>
      <sheetData sheetId="11">
        <row r="45">
          <cell r="S45">
            <v>6829.7159722359847</v>
          </cell>
        </row>
        <row r="57">
          <cell r="S57">
            <v>5084.1747248676365</v>
          </cell>
        </row>
        <row r="65">
          <cell r="S65">
            <v>0</v>
          </cell>
        </row>
        <row r="76">
          <cell r="S76">
            <v>0</v>
          </cell>
        </row>
        <row r="78">
          <cell r="O78">
            <v>12195.921378992831</v>
          </cell>
          <cell r="R78">
            <v>518.32665860719533</v>
          </cell>
          <cell r="W78">
            <v>7165.1038101582863</v>
          </cell>
          <cell r="AB78">
            <v>40249.208408477993</v>
          </cell>
        </row>
      </sheetData>
      <sheetData sheetId="12">
        <row r="19">
          <cell r="J19">
            <v>0</v>
          </cell>
        </row>
      </sheetData>
      <sheetData sheetId="13">
        <row r="12">
          <cell r="H1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5"/>
      <sheetName val="R6"/>
      <sheetName val="R7"/>
      <sheetName val="R8"/>
      <sheetName val="SHEET"/>
      <sheetName val="PRINT"/>
      <sheetName val="P2"/>
      <sheetName val="P1"/>
      <sheetName val="TO_DO"/>
      <sheetName val="Range Page"/>
      <sheetName val="Proposal Info"/>
      <sheetName val="FX rate"/>
      <sheetName val="Inflation"/>
      <sheetName val="Proposal_Info"/>
      <sheetName val="FX_rate"/>
      <sheetName val="PARAME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0">
          <cell r="A10" t="str">
            <v>GRADE</v>
          </cell>
          <cell r="B10" t="str">
            <v>BASIC</v>
          </cell>
          <cell r="C10" t="str">
            <v>COLA</v>
          </cell>
          <cell r="D10" t="str">
            <v>TOTAL BASIC+COLA</v>
          </cell>
          <cell r="E10" t="str">
            <v>OVERTIME ALLOWANCE</v>
          </cell>
          <cell r="F10" t="str">
            <v>TRANSPORT ALLOWANCE</v>
          </cell>
          <cell r="G10" t="str">
            <v>MEAL ALLOWANCE</v>
          </cell>
          <cell r="H10" t="str">
            <v>MEDICAL</v>
          </cell>
          <cell r="I10" t="str">
            <v>CLOTH</v>
          </cell>
          <cell r="J10" t="str">
            <v>SOCIAL ALLOW</v>
          </cell>
          <cell r="K10" t="str">
            <v>REPRESENTATION</v>
          </cell>
          <cell r="L10" t="str">
            <v>TOTAL ALLOWANCES</v>
          </cell>
          <cell r="M10" t="str">
            <v>GROSS SALARY</v>
          </cell>
          <cell r="N10" t="str">
            <v>60% TOTAL ALLOWANCE</v>
          </cell>
          <cell r="O10" t="str">
            <v>SOCIAL INS 8%</v>
          </cell>
          <cell r="P10" t="str">
            <v>REF. TAXABLE REVENUE</v>
          </cell>
          <cell r="Q10" t="str">
            <v>REF
INCOME TAX</v>
          </cell>
          <cell r="R10" t="str">
            <v xml:space="preserve">
NET SALARY</v>
          </cell>
          <cell r="U10" t="str">
            <v>SOCIAL INS 17%
2005</v>
          </cell>
          <cell r="V10" t="str">
            <v>TOTAL COST ACF
2005</v>
          </cell>
          <cell r="X10" t="str">
            <v>EXTRA HOUR</v>
          </cell>
          <cell r="Y10" t="str">
            <v>OVERTIME NORMAL DAY</v>
          </cell>
          <cell r="Z10" t="str">
            <v>OVERTIME WEEKLY HOLIDAY</v>
          </cell>
          <cell r="AA10" t="str">
            <v>OVERTIME PUBLIC HOLIDAY</v>
          </cell>
        </row>
        <row r="11">
          <cell r="A11" t="str">
            <v>A</v>
          </cell>
          <cell r="B11">
            <v>160840.21942449594</v>
          </cell>
          <cell r="C11">
            <v>33500</v>
          </cell>
          <cell r="D11">
            <v>194340.21942449594</v>
          </cell>
          <cell r="F11">
            <v>12000</v>
          </cell>
          <cell r="G11">
            <v>45000</v>
          </cell>
          <cell r="H11">
            <v>75000</v>
          </cell>
          <cell r="I11">
            <v>40000</v>
          </cell>
          <cell r="J11">
            <v>5000</v>
          </cell>
          <cell r="L11">
            <v>177000</v>
          </cell>
          <cell r="M11">
            <v>371340.21942449594</v>
          </cell>
          <cell r="N11">
            <v>106200</v>
          </cell>
          <cell r="O11">
            <v>24043.217553959676</v>
          </cell>
          <cell r="P11">
            <v>136797.00187053627</v>
          </cell>
          <cell r="Q11">
            <v>0</v>
          </cell>
          <cell r="R11">
            <v>347300</v>
          </cell>
          <cell r="U11">
            <v>51091.837302164313</v>
          </cell>
          <cell r="V11">
            <v>422432.05672666</v>
          </cell>
          <cell r="X11">
            <v>1875.4556536590703</v>
          </cell>
          <cell r="Y11">
            <v>2813.1834804886057</v>
          </cell>
          <cell r="Z11">
            <v>3750.9113073181406</v>
          </cell>
          <cell r="AA11">
            <v>3750.9113073181406</v>
          </cell>
        </row>
        <row r="12">
          <cell r="A12" t="str">
            <v>A1</v>
          </cell>
          <cell r="B12">
            <v>179642.98586720001</v>
          </cell>
          <cell r="C12">
            <v>33500</v>
          </cell>
          <cell r="D12">
            <v>213142.98586720001</v>
          </cell>
          <cell r="F12">
            <v>12000</v>
          </cell>
          <cell r="G12">
            <v>45000</v>
          </cell>
          <cell r="H12">
            <v>75000</v>
          </cell>
          <cell r="I12">
            <v>40000</v>
          </cell>
          <cell r="J12">
            <v>5000</v>
          </cell>
          <cell r="L12">
            <v>177000</v>
          </cell>
          <cell r="M12">
            <v>390142.98586720001</v>
          </cell>
          <cell r="N12">
            <v>106200</v>
          </cell>
          <cell r="O12">
            <v>25547.438869376001</v>
          </cell>
          <cell r="P12">
            <v>154095.54699782401</v>
          </cell>
          <cell r="Q12">
            <v>0</v>
          </cell>
          <cell r="R12">
            <v>364600</v>
          </cell>
          <cell r="U12">
            <v>54288.307597424006</v>
          </cell>
          <cell r="V12">
            <v>444431.29346462403</v>
          </cell>
          <cell r="X12">
            <v>1970.4191205414143</v>
          </cell>
          <cell r="Y12">
            <v>2955.6286808121213</v>
          </cell>
          <cell r="Z12">
            <v>3940.8382410828285</v>
          </cell>
          <cell r="AA12">
            <v>3940.8382410828285</v>
          </cell>
        </row>
        <row r="13">
          <cell r="A13" t="str">
            <v>A2</v>
          </cell>
          <cell r="B13">
            <v>198888.09426636796</v>
          </cell>
          <cell r="C13">
            <v>33500</v>
          </cell>
          <cell r="D13">
            <v>232388.09426636796</v>
          </cell>
          <cell r="F13">
            <v>12000</v>
          </cell>
          <cell r="G13">
            <v>45000</v>
          </cell>
          <cell r="H13">
            <v>75000</v>
          </cell>
          <cell r="I13">
            <v>40000</v>
          </cell>
          <cell r="J13">
            <v>5000</v>
          </cell>
          <cell r="L13">
            <v>177000</v>
          </cell>
          <cell r="M13">
            <v>409388.09426636796</v>
          </cell>
          <cell r="N13">
            <v>106200</v>
          </cell>
          <cell r="O13">
            <v>27087.047541309439</v>
          </cell>
          <cell r="P13">
            <v>171801.04672505852</v>
          </cell>
          <cell r="Q13">
            <v>0</v>
          </cell>
          <cell r="R13">
            <v>382300</v>
          </cell>
          <cell r="U13">
            <v>57559.976025282558</v>
          </cell>
          <cell r="V13">
            <v>466948.07029165054</v>
          </cell>
          <cell r="X13">
            <v>2067.6166377089289</v>
          </cell>
          <cell r="Y13">
            <v>3101.4249565633936</v>
          </cell>
          <cell r="Z13">
            <v>4135.2332754178578</v>
          </cell>
          <cell r="AA13">
            <v>4135.2332754178578</v>
          </cell>
        </row>
        <row r="14">
          <cell r="A14" t="str">
            <v>B</v>
          </cell>
          <cell r="B14">
            <v>233157.46882131189</v>
          </cell>
          <cell r="C14">
            <v>33500</v>
          </cell>
          <cell r="D14">
            <v>266657.46882131189</v>
          </cell>
          <cell r="F14">
            <v>12000</v>
          </cell>
          <cell r="G14">
            <v>45000</v>
          </cell>
          <cell r="H14">
            <v>75000</v>
          </cell>
          <cell r="I14">
            <v>40000</v>
          </cell>
          <cell r="J14">
            <v>5000</v>
          </cell>
          <cell r="L14">
            <v>177000</v>
          </cell>
          <cell r="M14">
            <v>443657.46882131189</v>
          </cell>
          <cell r="N14">
            <v>106200</v>
          </cell>
          <cell r="O14">
            <v>29828.597505704951</v>
          </cell>
          <cell r="P14">
            <v>203328.87131560693</v>
          </cell>
          <cell r="Q14">
            <v>1832.887131560693</v>
          </cell>
          <cell r="R14">
            <v>412000</v>
          </cell>
          <cell r="U14">
            <v>63385.76969962303</v>
          </cell>
          <cell r="V14">
            <v>507043.23852093494</v>
          </cell>
          <cell r="X14">
            <v>2240.6942869763225</v>
          </cell>
          <cell r="Y14">
            <v>3361.0414304644837</v>
          </cell>
          <cell r="Z14">
            <v>4481.3885739526449</v>
          </cell>
          <cell r="AA14">
            <v>4481.3885739526449</v>
          </cell>
        </row>
        <row r="15">
          <cell r="A15" t="str">
            <v>B1</v>
          </cell>
          <cell r="B15">
            <v>260244.85315779998</v>
          </cell>
          <cell r="C15">
            <v>33500</v>
          </cell>
          <cell r="D15">
            <v>293744.85315779998</v>
          </cell>
          <cell r="F15">
            <v>12000</v>
          </cell>
          <cell r="G15">
            <v>45000</v>
          </cell>
          <cell r="H15">
            <v>75000</v>
          </cell>
          <cell r="I15">
            <v>40000</v>
          </cell>
          <cell r="J15">
            <v>5000</v>
          </cell>
          <cell r="L15">
            <v>177000</v>
          </cell>
          <cell r="M15">
            <v>470744.85315779998</v>
          </cell>
          <cell r="N15">
            <v>106200</v>
          </cell>
          <cell r="O15">
            <v>31995.588252623998</v>
          </cell>
          <cell r="P15">
            <v>228249.26490517598</v>
          </cell>
          <cell r="Q15">
            <v>6149.8529810351956</v>
          </cell>
          <cell r="R15">
            <v>432600</v>
          </cell>
          <cell r="U15">
            <v>67990.625036826008</v>
          </cell>
          <cell r="V15">
            <v>538735.47819462605</v>
          </cell>
          <cell r="X15">
            <v>2377.4992583727271</v>
          </cell>
          <cell r="Y15">
            <v>3566.2488875590907</v>
          </cell>
          <cell r="Z15">
            <v>4754.9985167454543</v>
          </cell>
          <cell r="AA15">
            <v>4754.9985167454543</v>
          </cell>
        </row>
        <row r="16">
          <cell r="A16" t="str">
            <v>B2</v>
          </cell>
          <cell r="B16">
            <v>289719.74541359994</v>
          </cell>
          <cell r="C16">
            <v>33500</v>
          </cell>
          <cell r="D16">
            <v>323219.74541359994</v>
          </cell>
          <cell r="F16">
            <v>12000</v>
          </cell>
          <cell r="G16">
            <v>45000</v>
          </cell>
          <cell r="H16">
            <v>75000</v>
          </cell>
          <cell r="I16">
            <v>40000</v>
          </cell>
          <cell r="J16">
            <v>5000</v>
          </cell>
          <cell r="L16">
            <v>177000</v>
          </cell>
          <cell r="M16">
            <v>500219.74541359994</v>
          </cell>
          <cell r="N16">
            <v>106200</v>
          </cell>
          <cell r="O16">
            <v>34353.579633087997</v>
          </cell>
          <cell r="P16">
            <v>255366.16578051195</v>
          </cell>
          <cell r="Q16">
            <v>11573.233156102389</v>
          </cell>
          <cell r="R16">
            <v>454300</v>
          </cell>
          <cell r="U16">
            <v>73001.356720311989</v>
          </cell>
          <cell r="V16">
            <v>573221.10213391192</v>
          </cell>
          <cell r="X16">
            <v>2526.3623505737369</v>
          </cell>
          <cell r="Y16">
            <v>3789.5435258606053</v>
          </cell>
          <cell r="Z16">
            <v>5052.7247011474738</v>
          </cell>
          <cell r="AA16">
            <v>5052.7247011474738</v>
          </cell>
        </row>
        <row r="17">
          <cell r="A17" t="str">
            <v>C</v>
          </cell>
          <cell r="B17">
            <v>361349.51235463552</v>
          </cell>
          <cell r="C17">
            <v>33500</v>
          </cell>
          <cell r="D17">
            <v>394849.51235463552</v>
          </cell>
          <cell r="F17">
            <v>12000</v>
          </cell>
          <cell r="G17">
            <v>45000</v>
          </cell>
          <cell r="H17">
            <v>75000</v>
          </cell>
          <cell r="I17">
            <v>40000</v>
          </cell>
          <cell r="J17">
            <v>5000</v>
          </cell>
          <cell r="L17">
            <v>177000</v>
          </cell>
          <cell r="M17">
            <v>571849.51235463552</v>
          </cell>
          <cell r="N17">
            <v>106200</v>
          </cell>
          <cell r="O17">
            <v>40083.96098837084</v>
          </cell>
          <cell r="P17">
            <v>321265.5513662647</v>
          </cell>
          <cell r="Q17">
            <v>24753.11027325294</v>
          </cell>
          <cell r="R17">
            <v>507000</v>
          </cell>
          <cell r="U17">
            <v>85178.417100288047</v>
          </cell>
          <cell r="V17">
            <v>657027.92945492361</v>
          </cell>
          <cell r="X17">
            <v>2888.1288502759371</v>
          </cell>
          <cell r="Y17">
            <v>4332.1932754139052</v>
          </cell>
          <cell r="Z17">
            <v>5776.2577005518742</v>
          </cell>
          <cell r="AA17">
            <v>5776.2577005518742</v>
          </cell>
        </row>
        <row r="18">
          <cell r="A18" t="str">
            <v>C1</v>
          </cell>
          <cell r="B18">
            <v>395693.82088235393</v>
          </cell>
          <cell r="C18">
            <v>33500</v>
          </cell>
          <cell r="D18">
            <v>429193.82088235393</v>
          </cell>
          <cell r="F18">
            <v>12000</v>
          </cell>
          <cell r="G18">
            <v>45000</v>
          </cell>
          <cell r="H18">
            <v>75000</v>
          </cell>
          <cell r="I18">
            <v>40000</v>
          </cell>
          <cell r="J18">
            <v>5000</v>
          </cell>
          <cell r="L18">
            <v>177000</v>
          </cell>
          <cell r="M18">
            <v>606193.82088235393</v>
          </cell>
          <cell r="N18">
            <v>106200</v>
          </cell>
          <cell r="O18">
            <v>42831.505670588318</v>
          </cell>
          <cell r="P18">
            <v>352862.31521176558</v>
          </cell>
          <cell r="Q18">
            <v>31072.46304235312</v>
          </cell>
          <cell r="R18">
            <v>532300</v>
          </cell>
          <cell r="U18">
            <v>91016.949550000179</v>
          </cell>
          <cell r="V18">
            <v>697210.77043235407</v>
          </cell>
          <cell r="X18">
            <v>3061.5849539512824</v>
          </cell>
          <cell r="Y18">
            <v>4592.3774309269238</v>
          </cell>
          <cell r="Z18">
            <v>6123.1699079025648</v>
          </cell>
          <cell r="AA18">
            <v>6123.1699079025648</v>
          </cell>
        </row>
        <row r="19">
          <cell r="A19" t="str">
            <v>C2</v>
          </cell>
          <cell r="B19">
            <v>432010.12814619916</v>
          </cell>
          <cell r="C19">
            <v>33500</v>
          </cell>
          <cell r="D19">
            <v>465510.12814619916</v>
          </cell>
          <cell r="F19">
            <v>12000</v>
          </cell>
          <cell r="G19">
            <v>45000</v>
          </cell>
          <cell r="H19">
            <v>75000</v>
          </cell>
          <cell r="I19">
            <v>40000</v>
          </cell>
          <cell r="J19">
            <v>5000</v>
          </cell>
          <cell r="L19">
            <v>177000</v>
          </cell>
          <cell r="M19">
            <v>642510.12814619916</v>
          </cell>
          <cell r="N19">
            <v>106200</v>
          </cell>
          <cell r="O19">
            <v>45736.810251695933</v>
          </cell>
          <cell r="P19">
            <v>386273.31789450324</v>
          </cell>
          <cell r="Q19">
            <v>37754.663578900647</v>
          </cell>
          <cell r="R19">
            <v>559000</v>
          </cell>
          <cell r="U19">
            <v>97190.721784853871</v>
          </cell>
          <cell r="V19">
            <v>739700.849931053</v>
          </cell>
          <cell r="X19">
            <v>3245.0006472030259</v>
          </cell>
          <cell r="Y19">
            <v>4867.5009708045391</v>
          </cell>
          <cell r="Z19">
            <v>6490.0012944060518</v>
          </cell>
          <cell r="AA19">
            <v>6490.0012944060518</v>
          </cell>
        </row>
        <row r="20">
          <cell r="A20" t="str">
            <v>D</v>
          </cell>
          <cell r="B20">
            <v>264224.25145413331</v>
          </cell>
          <cell r="C20">
            <v>33500</v>
          </cell>
          <cell r="D20">
            <v>297724.25145413331</v>
          </cell>
          <cell r="E20">
            <v>132112.12572706665</v>
          </cell>
          <cell r="F20">
            <v>12000</v>
          </cell>
          <cell r="G20">
            <v>45000</v>
          </cell>
          <cell r="H20">
            <v>75000</v>
          </cell>
          <cell r="I20">
            <v>40000</v>
          </cell>
          <cell r="J20">
            <v>5000</v>
          </cell>
          <cell r="K20">
            <v>20000</v>
          </cell>
          <cell r="L20">
            <v>329112.12572706665</v>
          </cell>
          <cell r="M20">
            <v>626836.37718119996</v>
          </cell>
          <cell r="N20">
            <v>197467.27543623999</v>
          </cell>
          <cell r="O20">
            <v>39615.32215122987</v>
          </cell>
          <cell r="P20">
            <v>224608.92930290345</v>
          </cell>
          <cell r="Q20">
            <v>5421.7858605806887</v>
          </cell>
          <cell r="R20">
            <v>581800</v>
          </cell>
          <cell r="U20">
            <v>84182.559571363468</v>
          </cell>
          <cell r="V20">
            <v>711018.93675256346</v>
          </cell>
          <cell r="X20">
            <v>3165.8402887939392</v>
          </cell>
          <cell r="Y20">
            <v>4748.7604331909088</v>
          </cell>
          <cell r="AA20">
            <v>6331.6805775878784</v>
          </cell>
        </row>
        <row r="21">
          <cell r="A21" t="str">
            <v>D1</v>
          </cell>
          <cell r="B21">
            <v>288046.85166789364</v>
          </cell>
          <cell r="C21">
            <v>33500</v>
          </cell>
          <cell r="D21">
            <v>321546.85166789364</v>
          </cell>
          <cell r="E21">
            <v>144023.42583394682</v>
          </cell>
          <cell r="F21">
            <v>12000</v>
          </cell>
          <cell r="G21">
            <v>45000</v>
          </cell>
          <cell r="H21">
            <v>75000</v>
          </cell>
          <cell r="I21">
            <v>40000</v>
          </cell>
          <cell r="J21">
            <v>5000</v>
          </cell>
          <cell r="K21">
            <v>20000</v>
          </cell>
          <cell r="L21">
            <v>341023.42583394679</v>
          </cell>
          <cell r="M21">
            <v>662570.27750184038</v>
          </cell>
          <cell r="N21">
            <v>204614.05550036806</v>
          </cell>
          <cell r="O21">
            <v>42092.87257346094</v>
          </cell>
          <cell r="P21">
            <v>245953.9790944327</v>
          </cell>
          <cell r="Q21">
            <v>9690.7958188865396</v>
          </cell>
          <cell r="R21">
            <v>610800</v>
          </cell>
          <cell r="U21">
            <v>89447.354218604494</v>
          </cell>
          <cell r="V21">
            <v>752017.631720445</v>
          </cell>
          <cell r="X21">
            <v>3346.3145328375776</v>
          </cell>
          <cell r="Y21">
            <v>5019.4717992563665</v>
          </cell>
          <cell r="AA21">
            <v>6692.6290656751553</v>
          </cell>
        </row>
        <row r="22">
          <cell r="A22" t="str">
            <v>D2</v>
          </cell>
          <cell r="B22">
            <v>313279.67947014776</v>
          </cell>
          <cell r="C22">
            <v>33500</v>
          </cell>
          <cell r="D22">
            <v>346779.67947014776</v>
          </cell>
          <cell r="E22">
            <v>156639.83973507388</v>
          </cell>
          <cell r="F22">
            <v>12000</v>
          </cell>
          <cell r="G22">
            <v>45000</v>
          </cell>
          <cell r="H22">
            <v>75000</v>
          </cell>
          <cell r="I22">
            <v>40000</v>
          </cell>
          <cell r="J22">
            <v>5000</v>
          </cell>
          <cell r="K22">
            <v>20000</v>
          </cell>
          <cell r="L22">
            <v>353639.83973507385</v>
          </cell>
          <cell r="M22">
            <v>700419.51920522167</v>
          </cell>
          <cell r="N22">
            <v>212183.90384104432</v>
          </cell>
          <cell r="O22">
            <v>44717.086664895367</v>
          </cell>
          <cell r="P22">
            <v>268562.59280525241</v>
          </cell>
          <cell r="Q22">
            <v>14212.518561050483</v>
          </cell>
          <cell r="R22">
            <v>641500</v>
          </cell>
          <cell r="U22">
            <v>95023.80916290266</v>
          </cell>
          <cell r="V22">
            <v>795443.32836812432</v>
          </cell>
          <cell r="X22">
            <v>3537.4723192182914</v>
          </cell>
          <cell r="Y22">
            <v>5306.2084788274369</v>
          </cell>
          <cell r="AA22">
            <v>7074.9446384365829</v>
          </cell>
        </row>
        <row r="23">
          <cell r="A23" t="str">
            <v>E</v>
          </cell>
          <cell r="B23">
            <v>349202.72411115514</v>
          </cell>
          <cell r="C23">
            <v>33500</v>
          </cell>
          <cell r="D23">
            <v>382702.72411115514</v>
          </cell>
          <cell r="E23">
            <v>174601.36205557757</v>
          </cell>
          <cell r="F23">
            <v>12000</v>
          </cell>
          <cell r="G23">
            <v>45000</v>
          </cell>
          <cell r="H23">
            <v>75000</v>
          </cell>
          <cell r="I23">
            <v>40000</v>
          </cell>
          <cell r="J23">
            <v>5000</v>
          </cell>
          <cell r="K23">
            <v>20000</v>
          </cell>
          <cell r="L23">
            <v>371601.36205557757</v>
          </cell>
          <cell r="M23">
            <v>754304.08616673271</v>
          </cell>
          <cell r="N23">
            <v>222960.81723334655</v>
          </cell>
          <cell r="O23">
            <v>48453.083307560133</v>
          </cell>
          <cell r="P23">
            <v>300749.64080359502</v>
          </cell>
          <cell r="Q23">
            <v>20649.928160719002</v>
          </cell>
          <cell r="R23">
            <v>685200</v>
          </cell>
          <cell r="U23">
            <v>102962.80202856529</v>
          </cell>
          <cell r="V23">
            <v>857266.88819529803</v>
          </cell>
          <cell r="X23">
            <v>3809.6165968016803</v>
          </cell>
          <cell r="AA23">
            <v>7619.2331936033606</v>
          </cell>
        </row>
        <row r="24">
          <cell r="A24" t="str">
            <v>E1</v>
          </cell>
          <cell r="B24">
            <v>377399.53407798609</v>
          </cell>
          <cell r="C24">
            <v>33500</v>
          </cell>
          <cell r="D24">
            <v>410899.53407798609</v>
          </cell>
          <cell r="E24">
            <v>188699.76703899304</v>
          </cell>
          <cell r="F24">
            <v>12000</v>
          </cell>
          <cell r="G24">
            <v>45000</v>
          </cell>
          <cell r="H24">
            <v>75000</v>
          </cell>
          <cell r="I24">
            <v>40000</v>
          </cell>
          <cell r="J24">
            <v>5000</v>
          </cell>
          <cell r="K24">
            <v>20000</v>
          </cell>
          <cell r="L24">
            <v>385699.76703899307</v>
          </cell>
          <cell r="M24">
            <v>796599.30111697922</v>
          </cell>
          <cell r="N24">
            <v>231419.86022339584</v>
          </cell>
          <cell r="O24">
            <v>51385.551544110553</v>
          </cell>
          <cell r="P24">
            <v>326013.9825338755</v>
          </cell>
          <cell r="Q24">
            <v>25702.796506775103</v>
          </cell>
          <cell r="R24">
            <v>719500</v>
          </cell>
          <cell r="U24">
            <v>109194.29703123494</v>
          </cell>
          <cell r="V24">
            <v>905793.59814821405</v>
          </cell>
          <cell r="X24">
            <v>4023.228793520097</v>
          </cell>
          <cell r="AA24">
            <v>8046.4575870401941</v>
          </cell>
        </row>
        <row r="25">
          <cell r="A25" t="str">
            <v>E2</v>
          </cell>
          <cell r="B25">
            <v>406978.62773944071</v>
          </cell>
          <cell r="C25">
            <v>33500</v>
          </cell>
          <cell r="D25">
            <v>440478.62773944071</v>
          </cell>
          <cell r="E25">
            <v>203489.31386972035</v>
          </cell>
          <cell r="F25">
            <v>12000</v>
          </cell>
          <cell r="G25">
            <v>45000</v>
          </cell>
          <cell r="H25">
            <v>75000</v>
          </cell>
          <cell r="I25">
            <v>40000</v>
          </cell>
          <cell r="J25">
            <v>5000</v>
          </cell>
          <cell r="K25">
            <v>20000</v>
          </cell>
          <cell r="L25">
            <v>400489.31386972032</v>
          </cell>
          <cell r="M25">
            <v>840967.94160916097</v>
          </cell>
          <cell r="N25">
            <v>240293.58832183218</v>
          </cell>
          <cell r="O25">
            <v>54461.777284901829</v>
          </cell>
          <cell r="P25">
            <v>352516.85045453889</v>
          </cell>
          <cell r="Q25">
            <v>31003.370090907778</v>
          </cell>
          <cell r="R25">
            <v>755500</v>
          </cell>
          <cell r="U25">
            <v>115731.2767304164</v>
          </cell>
          <cell r="V25">
            <v>956699.21833957755</v>
          </cell>
          <cell r="X25">
            <v>4247.3128364099039</v>
          </cell>
          <cell r="AA25">
            <v>8494.6256728198077</v>
          </cell>
        </row>
        <row r="26">
          <cell r="A26" t="str">
            <v>F</v>
          </cell>
          <cell r="B26">
            <v>415666.65907467087</v>
          </cell>
          <cell r="C26">
            <v>33500</v>
          </cell>
          <cell r="D26">
            <v>449166.65907467087</v>
          </cell>
          <cell r="E26">
            <v>207833.32953733543</v>
          </cell>
          <cell r="F26">
            <v>12000</v>
          </cell>
          <cell r="G26">
            <v>45000</v>
          </cell>
          <cell r="H26">
            <v>75000</v>
          </cell>
          <cell r="I26">
            <v>40000</v>
          </cell>
          <cell r="J26">
            <v>5000</v>
          </cell>
          <cell r="K26">
            <v>20000</v>
          </cell>
          <cell r="L26">
            <v>404833.32953733543</v>
          </cell>
          <cell r="M26">
            <v>853999.9886120063</v>
          </cell>
          <cell r="N26">
            <v>242899.99772240125</v>
          </cell>
          <cell r="O26">
            <v>55365.332543765777</v>
          </cell>
          <cell r="P26">
            <v>360301.32653090509</v>
          </cell>
          <cell r="Q26">
            <v>32560.26530618102</v>
          </cell>
          <cell r="R26">
            <v>766100</v>
          </cell>
          <cell r="U26">
            <v>117651.33165550228</v>
          </cell>
          <cell r="V26">
            <v>971651.32026750862</v>
          </cell>
          <cell r="X26">
            <v>4313.1312556161938</v>
          </cell>
          <cell r="AA26">
            <v>8626.2625112323876</v>
          </cell>
        </row>
        <row r="27">
          <cell r="A27" t="str">
            <v>F1</v>
          </cell>
          <cell r="B27">
            <v>447083.55065521708</v>
          </cell>
          <cell r="C27">
            <v>33500</v>
          </cell>
          <cell r="D27">
            <v>480583.55065521708</v>
          </cell>
          <cell r="E27">
            <v>223541.77532760854</v>
          </cell>
          <cell r="F27">
            <v>12000</v>
          </cell>
          <cell r="G27">
            <v>45000</v>
          </cell>
          <cell r="H27">
            <v>75000</v>
          </cell>
          <cell r="I27">
            <v>40000</v>
          </cell>
          <cell r="J27">
            <v>5000</v>
          </cell>
          <cell r="K27">
            <v>20000</v>
          </cell>
          <cell r="L27">
            <v>420541.77532760857</v>
          </cell>
          <cell r="M27">
            <v>901125.3259828256</v>
          </cell>
          <cell r="N27">
            <v>252325.06519656512</v>
          </cell>
          <cell r="O27">
            <v>58632.689268142582</v>
          </cell>
          <cell r="P27">
            <v>388450.86138707452</v>
          </cell>
          <cell r="Q27">
            <v>38190.172277414902</v>
          </cell>
          <cell r="R27">
            <v>804300</v>
          </cell>
          <cell r="U27">
            <v>124594.464694803</v>
          </cell>
          <cell r="V27">
            <v>1025719.7906776286</v>
          </cell>
          <cell r="X27">
            <v>4551.1380100142705</v>
          </cell>
          <cell r="AA27">
            <v>9102.2760200285411</v>
          </cell>
        </row>
        <row r="28">
          <cell r="A28" t="str">
            <v>F2</v>
          </cell>
          <cell r="B28">
            <v>480122.57420763985</v>
          </cell>
          <cell r="C28">
            <v>33500</v>
          </cell>
          <cell r="D28">
            <v>513622.57420763985</v>
          </cell>
          <cell r="E28">
            <v>240061.28710381992</v>
          </cell>
          <cell r="F28">
            <v>12000</v>
          </cell>
          <cell r="G28">
            <v>45000</v>
          </cell>
          <cell r="H28">
            <v>75000</v>
          </cell>
          <cell r="I28">
            <v>40000</v>
          </cell>
          <cell r="J28">
            <v>5000</v>
          </cell>
          <cell r="K28">
            <v>20000</v>
          </cell>
          <cell r="L28">
            <v>437061.28710381989</v>
          </cell>
          <cell r="M28">
            <v>950683.86131145968</v>
          </cell>
          <cell r="N28">
            <v>262236.77226229192</v>
          </cell>
          <cell r="O28">
            <v>62068.747717594546</v>
          </cell>
          <cell r="P28">
            <v>418053.82649004529</v>
          </cell>
          <cell r="Q28">
            <v>44110.765298009064</v>
          </cell>
          <cell r="R28">
            <v>844500</v>
          </cell>
          <cell r="U28">
            <v>131896.08889988842</v>
          </cell>
          <cell r="V28">
            <v>1082579.9502113482</v>
          </cell>
          <cell r="X28">
            <v>4801.4336429871701</v>
          </cell>
          <cell r="AA28">
            <v>9602.8672859743401</v>
          </cell>
        </row>
        <row r="29">
          <cell r="A29" t="str">
            <v>G</v>
          </cell>
          <cell r="B29">
            <v>509292.74155829329</v>
          </cell>
          <cell r="C29">
            <v>33500</v>
          </cell>
          <cell r="D29">
            <v>542792.74155829335</v>
          </cell>
          <cell r="E29">
            <v>254646.37077914664</v>
          </cell>
          <cell r="F29">
            <v>12000</v>
          </cell>
          <cell r="G29">
            <v>45000</v>
          </cell>
          <cell r="H29">
            <v>75000</v>
          </cell>
          <cell r="I29">
            <v>40000</v>
          </cell>
          <cell r="J29">
            <v>5000</v>
          </cell>
          <cell r="K29">
            <v>20000</v>
          </cell>
          <cell r="L29">
            <v>451646.37077914667</v>
          </cell>
          <cell r="M29">
            <v>994439.11233744002</v>
          </cell>
          <cell r="N29">
            <v>270987.822467488</v>
          </cell>
          <cell r="O29">
            <v>65102.445122062512</v>
          </cell>
          <cell r="P29">
            <v>444190.29643623077</v>
          </cell>
          <cell r="Q29">
            <v>49338.059287246157</v>
          </cell>
          <cell r="R29">
            <v>880000</v>
          </cell>
          <cell r="U29">
            <v>138342.69588438285</v>
          </cell>
          <cell r="V29">
            <v>1132781.8082218228</v>
          </cell>
          <cell r="X29">
            <v>5022.4197592800001</v>
          </cell>
          <cell r="AA29">
            <v>10044.83951856</v>
          </cell>
        </row>
        <row r="30">
          <cell r="A30" t="str">
            <v>G1</v>
          </cell>
          <cell r="B30">
            <v>545551.49339074653</v>
          </cell>
          <cell r="C30">
            <v>33500</v>
          </cell>
          <cell r="D30">
            <v>579051.49339074653</v>
          </cell>
          <cell r="E30">
            <v>272775.74669537327</v>
          </cell>
          <cell r="F30">
            <v>12000</v>
          </cell>
          <cell r="G30">
            <v>45000</v>
          </cell>
          <cell r="H30">
            <v>75000</v>
          </cell>
          <cell r="I30">
            <v>40000</v>
          </cell>
          <cell r="J30">
            <v>5000</v>
          </cell>
          <cell r="K30">
            <v>20000</v>
          </cell>
          <cell r="L30">
            <v>469775.74669537327</v>
          </cell>
          <cell r="M30">
            <v>1048827.2400861199</v>
          </cell>
          <cell r="N30">
            <v>281865.44801722397</v>
          </cell>
          <cell r="O30">
            <v>68873.355312637636</v>
          </cell>
          <cell r="P30">
            <v>476678.1380781089</v>
          </cell>
          <cell r="Q30">
            <v>55835.627615621779</v>
          </cell>
          <cell r="R30">
            <v>924100</v>
          </cell>
          <cell r="U30">
            <v>146355.88003935499</v>
          </cell>
          <cell r="V30">
            <v>1195183.1201254749</v>
          </cell>
          <cell r="X30">
            <v>5297.1072731622216</v>
          </cell>
          <cell r="AA30">
            <v>10594.214546324443</v>
          </cell>
        </row>
        <row r="31">
          <cell r="A31" t="str">
            <v>G2</v>
          </cell>
          <cell r="B31">
            <v>583501.53276458662</v>
          </cell>
          <cell r="C31">
            <v>33500</v>
          </cell>
          <cell r="D31">
            <v>617001.53276458662</v>
          </cell>
          <cell r="E31">
            <v>291750.76638229331</v>
          </cell>
          <cell r="F31">
            <v>12000</v>
          </cell>
          <cell r="G31">
            <v>45000</v>
          </cell>
          <cell r="H31">
            <v>75000</v>
          </cell>
          <cell r="I31">
            <v>40000</v>
          </cell>
          <cell r="J31">
            <v>5000</v>
          </cell>
          <cell r="K31">
            <v>20000</v>
          </cell>
          <cell r="L31">
            <v>488750.76638229331</v>
          </cell>
          <cell r="M31">
            <v>1105752.2991468799</v>
          </cell>
          <cell r="N31">
            <v>293250.45982937596</v>
          </cell>
          <cell r="O31">
            <v>72820.159407517014</v>
          </cell>
          <cell r="P31">
            <v>510681.37335706962</v>
          </cell>
          <cell r="Q31">
            <v>62636.274671413928</v>
          </cell>
          <cell r="R31">
            <v>970300</v>
          </cell>
          <cell r="U31">
            <v>154742.83874097365</v>
          </cell>
          <cell r="V31">
            <v>1260495.1378878537</v>
          </cell>
          <cell r="X31">
            <v>5584.6075714488888</v>
          </cell>
          <cell r="AA31">
            <v>11169.215142897778</v>
          </cell>
        </row>
        <row r="32">
          <cell r="A32" t="str">
            <v>H</v>
          </cell>
          <cell r="B32">
            <v>658940.07653063128</v>
          </cell>
          <cell r="C32">
            <v>33500</v>
          </cell>
          <cell r="D32">
            <v>692440.07653063128</v>
          </cell>
          <cell r="E32">
            <v>329470.03826531564</v>
          </cell>
          <cell r="F32">
            <v>12000</v>
          </cell>
          <cell r="G32">
            <v>45000</v>
          </cell>
          <cell r="H32">
            <v>75000</v>
          </cell>
          <cell r="I32">
            <v>40000</v>
          </cell>
          <cell r="J32">
            <v>5000</v>
          </cell>
          <cell r="K32">
            <v>20000</v>
          </cell>
          <cell r="L32">
            <v>526470.03826531558</v>
          </cell>
          <cell r="M32">
            <v>1218910.114795947</v>
          </cell>
          <cell r="N32">
            <v>315882.02295918931</v>
          </cell>
          <cell r="O32">
            <v>80665.767959185658</v>
          </cell>
          <cell r="P32">
            <v>578274.30857144564</v>
          </cell>
          <cell r="Q32">
            <v>76154.861714289131</v>
          </cell>
          <cell r="R32">
            <v>1062100</v>
          </cell>
          <cell r="U32">
            <v>171414.75691326952</v>
          </cell>
          <cell r="V32">
            <v>1390324.8717092164</v>
          </cell>
          <cell r="X32">
            <v>6156.1116908886215</v>
          </cell>
          <cell r="AA32">
            <v>12312.223381777243</v>
          </cell>
        </row>
        <row r="33">
          <cell r="A33" t="str">
            <v>H1</v>
          </cell>
          <cell r="B33">
            <v>702664.54775380285</v>
          </cell>
          <cell r="C33">
            <v>33500</v>
          </cell>
          <cell r="D33">
            <v>736164.54775380285</v>
          </cell>
          <cell r="E33">
            <v>351332.27387690142</v>
          </cell>
          <cell r="F33">
            <v>12000</v>
          </cell>
          <cell r="G33">
            <v>45000</v>
          </cell>
          <cell r="H33">
            <v>75000</v>
          </cell>
          <cell r="I33">
            <v>40000</v>
          </cell>
          <cell r="J33">
            <v>5000</v>
          </cell>
          <cell r="K33">
            <v>20000</v>
          </cell>
          <cell r="L33">
            <v>548332.27387690148</v>
          </cell>
          <cell r="M33">
            <v>1284496.8216307042</v>
          </cell>
          <cell r="N33">
            <v>328999.3643261409</v>
          </cell>
          <cell r="O33">
            <v>85213.112966395507</v>
          </cell>
          <cell r="P33">
            <v>617451.43478740728</v>
          </cell>
          <cell r="Q33">
            <v>83990.286957481469</v>
          </cell>
          <cell r="R33">
            <v>1115300</v>
          </cell>
          <cell r="U33">
            <v>181077.86505359047</v>
          </cell>
          <cell r="V33">
            <v>1465574.6866842946</v>
          </cell>
          <cell r="X33">
            <v>6487.357685003557</v>
          </cell>
          <cell r="AA33">
            <v>12974.715370007114</v>
          </cell>
        </row>
        <row r="34">
          <cell r="A34" t="str">
            <v>H2</v>
          </cell>
          <cell r="B34">
            <v>748423.41097761982</v>
          </cell>
          <cell r="C34">
            <v>33500</v>
          </cell>
          <cell r="D34">
            <v>781923.41097761982</v>
          </cell>
          <cell r="E34">
            <v>374211.70548880991</v>
          </cell>
          <cell r="F34">
            <v>12000</v>
          </cell>
          <cell r="G34">
            <v>45000</v>
          </cell>
          <cell r="H34">
            <v>75000</v>
          </cell>
          <cell r="I34">
            <v>40000</v>
          </cell>
          <cell r="J34">
            <v>5000</v>
          </cell>
          <cell r="K34">
            <v>20000</v>
          </cell>
          <cell r="L34">
            <v>571211.70548880985</v>
          </cell>
          <cell r="M34">
            <v>1353135.1164664296</v>
          </cell>
          <cell r="N34">
            <v>342727.02329328592</v>
          </cell>
          <cell r="O34">
            <v>89972.034741672469</v>
          </cell>
          <cell r="P34">
            <v>658451.37623594736</v>
          </cell>
          <cell r="Q34">
            <v>92190.275247189478</v>
          </cell>
          <cell r="R34">
            <v>1171000</v>
          </cell>
          <cell r="U34">
            <v>191190.57382605399</v>
          </cell>
          <cell r="V34">
            <v>1544325.6902924837</v>
          </cell>
          <cell r="X34">
            <v>6834.0157397294424</v>
          </cell>
          <cell r="AA34">
            <v>13668.031479458885</v>
          </cell>
        </row>
        <row r="35">
          <cell r="A35" t="str">
            <v>I</v>
          </cell>
          <cell r="B35">
            <v>890298.11788032518</v>
          </cell>
          <cell r="C35">
            <v>33500</v>
          </cell>
          <cell r="D35">
            <v>923798.11788032518</v>
          </cell>
          <cell r="E35">
            <v>445149.05894016259</v>
          </cell>
          <cell r="F35">
            <v>12000</v>
          </cell>
          <cell r="G35">
            <v>45000</v>
          </cell>
          <cell r="H35">
            <v>75000</v>
          </cell>
          <cell r="I35">
            <v>40000</v>
          </cell>
          <cell r="J35">
            <v>5000</v>
          </cell>
          <cell r="K35">
            <v>20000</v>
          </cell>
          <cell r="L35">
            <v>642149.05894016265</v>
          </cell>
          <cell r="M35">
            <v>1565947.1768204877</v>
          </cell>
          <cell r="N35">
            <v>385289.43536409759</v>
          </cell>
          <cell r="O35">
            <v>104727.00425955381</v>
          </cell>
          <cell r="P35">
            <v>785571.11362077133</v>
          </cell>
          <cell r="Q35">
            <v>117614.22272415427</v>
          </cell>
          <cell r="R35">
            <v>1343600</v>
          </cell>
          <cell r="U35">
            <v>222544.88405155187</v>
          </cell>
          <cell r="V35">
            <v>1788492.0608720395</v>
          </cell>
          <cell r="X35">
            <v>7908.8241253559981</v>
          </cell>
          <cell r="AA35">
            <v>15817.648250711996</v>
          </cell>
        </row>
        <row r="36">
          <cell r="A36" t="str">
            <v>I1</v>
          </cell>
          <cell r="B36">
            <v>945440.03167067328</v>
          </cell>
          <cell r="C36">
            <v>33500</v>
          </cell>
          <cell r="D36">
            <v>978940.03167067328</v>
          </cell>
          <cell r="E36">
            <v>472720.01583533664</v>
          </cell>
          <cell r="F36">
            <v>12000</v>
          </cell>
          <cell r="G36">
            <v>45000</v>
          </cell>
          <cell r="H36">
            <v>75000</v>
          </cell>
          <cell r="I36">
            <v>40000</v>
          </cell>
          <cell r="J36">
            <v>5000</v>
          </cell>
          <cell r="K36">
            <v>20000</v>
          </cell>
          <cell r="L36">
            <v>669720.01583533664</v>
          </cell>
          <cell r="M36">
            <v>1648660.0475060099</v>
          </cell>
          <cell r="N36">
            <v>401832.00950120197</v>
          </cell>
          <cell r="O36">
            <v>110461.76329375003</v>
          </cell>
          <cell r="P36">
            <v>834978.26837692328</v>
          </cell>
          <cell r="Q36">
            <v>127495.65367538466</v>
          </cell>
          <cell r="R36">
            <v>1410700</v>
          </cell>
          <cell r="U36">
            <v>234731.24699921883</v>
          </cell>
          <cell r="V36">
            <v>1883391.2945052288</v>
          </cell>
          <cell r="X36">
            <v>8326.5658964949998</v>
          </cell>
          <cell r="AA36">
            <v>16653.13179299</v>
          </cell>
        </row>
        <row r="37">
          <cell r="A37" t="str">
            <v>I2</v>
          </cell>
          <cell r="B37">
            <v>1003461.7554878072</v>
          </cell>
          <cell r="C37">
            <v>33500</v>
          </cell>
          <cell r="D37">
            <v>1036961.7554878072</v>
          </cell>
          <cell r="E37">
            <v>501730.87774390361</v>
          </cell>
          <cell r="F37">
            <v>12000</v>
          </cell>
          <cell r="G37">
            <v>45000</v>
          </cell>
          <cell r="H37">
            <v>75000</v>
          </cell>
          <cell r="I37">
            <v>40000</v>
          </cell>
          <cell r="J37">
            <v>5000</v>
          </cell>
          <cell r="K37">
            <v>20000</v>
          </cell>
          <cell r="L37">
            <v>698730.87774390355</v>
          </cell>
          <cell r="M37">
            <v>1735692.6332317106</v>
          </cell>
          <cell r="N37">
            <v>419238.52664634213</v>
          </cell>
          <cell r="O37">
            <v>116496.02257073193</v>
          </cell>
          <cell r="P37">
            <v>886965.73291707528</v>
          </cell>
          <cell r="Q37">
            <v>137893.14658341507</v>
          </cell>
          <cell r="R37">
            <v>1481300</v>
          </cell>
          <cell r="U37">
            <v>247554.04796280537</v>
          </cell>
          <cell r="V37">
            <v>1983246.6811945164</v>
          </cell>
          <cell r="X37">
            <v>8766.1244102611654</v>
          </cell>
          <cell r="AA37">
            <v>17532.248820522331</v>
          </cell>
        </row>
      </sheetData>
      <sheetData sheetId="23" refreshError="1">
        <row r="15">
          <cell r="AF15" t="str">
            <v>1 month</v>
          </cell>
        </row>
        <row r="16">
          <cell r="AF16" t="str">
            <v>2 months</v>
          </cell>
        </row>
        <row r="17">
          <cell r="AF17" t="str">
            <v>3 months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 CCP &amp; TRESO"/>
      <sheetName val="4- SB RUSH CD1401"/>
      <sheetName val="6- Demande de treso"/>
      <sheetName val="7- SB consolidés"/>
      <sheetName val="TCD CD1401"/>
      <sheetName val="Extraction CD14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6"/>
      <sheetName val="R5"/>
      <sheetName val="R7"/>
      <sheetName val="R8"/>
      <sheetName val="PRINT"/>
      <sheetName val="SHEET"/>
      <sheetName val="SHEET 2"/>
      <sheetName val="P1"/>
      <sheetName val="P2"/>
      <sheetName val="P3"/>
      <sheetName val="Contr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5">
          <cell r="P15" t="str">
            <v>CA12</v>
          </cell>
        </row>
        <row r="16">
          <cell r="P16" t="str">
            <v>CA22</v>
          </cell>
        </row>
        <row r="17">
          <cell r="P17" t="str">
            <v>CA32</v>
          </cell>
        </row>
        <row r="18">
          <cell r="P18" t="str">
            <v>CA42</v>
          </cell>
        </row>
        <row r="19">
          <cell r="P19" t="str">
            <v>CA52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1"/>
      <sheetName val="D2"/>
      <sheetName val="TO DO"/>
      <sheetName val="BK1"/>
      <sheetName val="BK2"/>
      <sheetName val="BK3"/>
      <sheetName val="BK4"/>
      <sheetName val="BK5"/>
      <sheetName val="BK6"/>
      <sheetName val="F1"/>
      <sheetName val="F2"/>
      <sheetName val="R1"/>
      <sheetName val="R2"/>
      <sheetName val="R3"/>
      <sheetName val="R4"/>
      <sheetName val="R6"/>
      <sheetName val="R5"/>
      <sheetName val="R7"/>
      <sheetName val="R8"/>
      <sheetName val="PRINT"/>
      <sheetName val="SHEET"/>
      <sheetName val="SHEET 2"/>
      <sheetName val="P1"/>
      <sheetName val="P2"/>
      <sheetName val="P3"/>
      <sheetName val="Contr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5">
          <cell r="P15" t="str">
            <v>CA12</v>
          </cell>
        </row>
        <row r="16">
          <cell r="P16" t="str">
            <v>CA22</v>
          </cell>
        </row>
        <row r="17">
          <cell r="P17" t="str">
            <v>CA32</v>
          </cell>
        </row>
        <row r="18">
          <cell r="P18" t="str">
            <v>CA42</v>
          </cell>
        </row>
        <row r="19">
          <cell r="P19" t="str">
            <v>CA52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s"/>
      <sheetName val="Expatriés"/>
      <sheetName val="Staff Nat."/>
      <sheetName val="Frais fonct."/>
      <sheetName val="Inventaire"/>
      <sheetName val="Medical-Nut"/>
      <sheetName val="Log-Sanitation"/>
      <sheetName val="Format-Appui local"/>
      <sheetName val="Transp-Fret-Stock"/>
      <sheetName val="Consult-Appui terrain"/>
      <sheetName val="Divers"/>
      <sheetName val="Total Projet"/>
      <sheetName val="Analyse des écarts"/>
      <sheetName val="Trésorerie"/>
      <sheetName val="TradBud"/>
      <sheetName val="Module1"/>
      <sheetName val="Français"/>
      <sheetName val="Anglais"/>
      <sheetName val="Espagnol"/>
      <sheetName val="Portugais"/>
      <sheetName val="Module2"/>
      <sheetName val="Module3"/>
      <sheetName val="Module BudInit"/>
      <sheetName val="Module Janvier"/>
      <sheetName val="Module Février"/>
      <sheetName val="Module Mars"/>
      <sheetName val="Module Avril"/>
      <sheetName val="Module Mai"/>
      <sheetName val="Module Juin"/>
      <sheetName val="Module Juillet"/>
      <sheetName val="Module Aout"/>
      <sheetName val="Module Septembre"/>
      <sheetName val="Module Octobre"/>
      <sheetName val="Module Novembre"/>
      <sheetName val="Module Décembre"/>
      <sheetName val="Module4"/>
      <sheetName val="Module5"/>
      <sheetName val="Staff_Nat_"/>
      <sheetName val="Frais_fonct_"/>
      <sheetName val="Format-Appui_local"/>
      <sheetName val="Consult-Appui_terrain"/>
      <sheetName val="Total_Projet"/>
      <sheetName val="Analyse_des_écarts"/>
      <sheetName val="Module_BudInit"/>
      <sheetName val="Module_Janvier"/>
      <sheetName val="Module_Février"/>
      <sheetName val="Module_Mars"/>
      <sheetName val="Module_Avril"/>
      <sheetName val="Module_Mai"/>
      <sheetName val="Module_Juin"/>
      <sheetName val="Module_Juillet"/>
      <sheetName val="Module_Aout"/>
      <sheetName val="Module_Septembre"/>
      <sheetName val="Module_Octobre"/>
      <sheetName val="Module_Novembre"/>
      <sheetName val="Module_Décembre"/>
      <sheetName val="Staff_Nat_1"/>
      <sheetName val="Frais_fonct_1"/>
      <sheetName val="Format-Appui_local1"/>
      <sheetName val="Consult-Appui_terrain1"/>
      <sheetName val="Total_Projet1"/>
      <sheetName val="Analyse_des_écarts1"/>
      <sheetName val="Module_BudInit1"/>
      <sheetName val="Module_Janvier1"/>
      <sheetName val="Module_Février1"/>
      <sheetName val="Module_Mars1"/>
      <sheetName val="Module_Avril1"/>
      <sheetName val="Module_Mai1"/>
      <sheetName val="Module_Juin1"/>
      <sheetName val="Module_Juillet1"/>
      <sheetName val="Module_Aout1"/>
      <sheetName val="Module_Septembre1"/>
      <sheetName val="Module_Octobre1"/>
      <sheetName val="Module_Novembre1"/>
      <sheetName val="Module_Décembre1"/>
      <sheetName val="Parameters"/>
      <sheetName val="1 - paramètres"/>
      <sheetName val="Expats"/>
      <sheetName val="Explications"/>
    </sheetNames>
    <sheetDataSet>
      <sheetData sheetId="0">
        <row r="8">
          <cell r="F8" t="str">
            <v>MSF</v>
          </cell>
        </row>
        <row r="39">
          <cell r="F39">
            <v>0</v>
          </cell>
        </row>
      </sheetData>
      <sheetData sheetId="1">
        <row r="3">
          <cell r="L3" t="str">
            <v>BUDGET INITIAL</v>
          </cell>
        </row>
      </sheetData>
      <sheetData sheetId="2">
        <row r="3">
          <cell r="L3" t="str">
            <v>BUDGET INITIAL</v>
          </cell>
        </row>
      </sheetData>
      <sheetData sheetId="3">
        <row r="3">
          <cell r="L3" t="str">
            <v>BUDGET INITIAL</v>
          </cell>
        </row>
      </sheetData>
      <sheetData sheetId="4">
        <row r="3">
          <cell r="L3" t="str">
            <v>BUDGET INITIAL</v>
          </cell>
        </row>
      </sheetData>
      <sheetData sheetId="5"/>
      <sheetData sheetId="6"/>
      <sheetData sheetId="7"/>
      <sheetData sheetId="8">
        <row r="3">
          <cell r="L3" t="str">
            <v>BUDGET INITIAL</v>
          </cell>
        </row>
      </sheetData>
      <sheetData sheetId="9">
        <row r="3">
          <cell r="L3" t="str">
            <v>BUDGET INITIAL</v>
          </cell>
        </row>
      </sheetData>
      <sheetData sheetId="10">
        <row r="3">
          <cell r="L3" t="str">
            <v>BUDGET INITIAL</v>
          </cell>
        </row>
      </sheetData>
      <sheetData sheetId="11">
        <row r="3">
          <cell r="L3" t="str">
            <v>BUDGET INITIAL</v>
          </cell>
        </row>
      </sheetData>
      <sheetData sheetId="12">
        <row r="3">
          <cell r="L3" t="str">
            <v>BUDGET INITIAL</v>
          </cell>
        </row>
      </sheetData>
      <sheetData sheetId="13">
        <row r="3">
          <cell r="L3" t="str">
            <v>BUDGET INITIAL</v>
          </cell>
        </row>
      </sheetData>
      <sheetData sheetId="14">
        <row r="3">
          <cell r="L3" t="str">
            <v>BUDGET INITIAL</v>
          </cell>
          <cell r="O3" t="str">
            <v>BUDGET INITIAL</v>
          </cell>
          <cell r="P3">
            <v>1</v>
          </cell>
        </row>
        <row r="4">
          <cell r="O4" t="str">
            <v>Janvier</v>
          </cell>
          <cell r="P4">
            <v>2</v>
          </cell>
        </row>
        <row r="5">
          <cell r="O5" t="str">
            <v>Février</v>
          </cell>
          <cell r="P5">
            <v>3</v>
          </cell>
        </row>
        <row r="6">
          <cell r="O6" t="str">
            <v>Mars</v>
          </cell>
          <cell r="P6">
            <v>4</v>
          </cell>
        </row>
        <row r="7">
          <cell r="O7" t="str">
            <v>Avril</v>
          </cell>
          <cell r="P7">
            <v>5</v>
          </cell>
        </row>
        <row r="8">
          <cell r="O8" t="str">
            <v>Mai</v>
          </cell>
          <cell r="P8">
            <v>6</v>
          </cell>
        </row>
        <row r="9">
          <cell r="O9" t="str">
            <v>Juin</v>
          </cell>
          <cell r="P9">
            <v>7</v>
          </cell>
        </row>
        <row r="10">
          <cell r="O10" t="str">
            <v>Juillet</v>
          </cell>
          <cell r="P10">
            <v>8</v>
          </cell>
        </row>
        <row r="11">
          <cell r="O11" t="str">
            <v>Août</v>
          </cell>
          <cell r="P11">
            <v>9</v>
          </cell>
        </row>
        <row r="12">
          <cell r="O12" t="str">
            <v>Septembre</v>
          </cell>
          <cell r="P12">
            <v>10</v>
          </cell>
        </row>
        <row r="13">
          <cell r="O13" t="str">
            <v>Octobre</v>
          </cell>
          <cell r="P13">
            <v>11</v>
          </cell>
        </row>
        <row r="14">
          <cell r="O14" t="str">
            <v>Novembre</v>
          </cell>
          <cell r="P14">
            <v>12</v>
          </cell>
        </row>
        <row r="15">
          <cell r="O15" t="str">
            <v>Décembre</v>
          </cell>
          <cell r="P15">
            <v>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Parameters"/>
      <sheetName val="2 Assumptions"/>
      <sheetName val="3 COSTS COLLECTION"/>
      <sheetName val="4 RECAP ACCOUNT"/>
      <sheetName val="5 RECAP FIN LINE"/>
      <sheetName val="6 RECAP Z1"/>
      <sheetName val="7 ReadMe Fr"/>
      <sheetName val="P1"/>
    </sheetNames>
    <sheetDataSet>
      <sheetData sheetId="0" refreshError="1">
        <row r="6">
          <cell r="C6" t="str">
            <v>NDJAMENA</v>
          </cell>
          <cell r="F6" t="str">
            <v>NDC01</v>
          </cell>
          <cell r="I6" t="str">
            <v>AUD</v>
          </cell>
          <cell r="J6">
            <v>1.7</v>
          </cell>
          <cell r="AR6" t="str">
            <v>BUREAU</v>
          </cell>
          <cell r="AX6">
            <v>6502</v>
          </cell>
          <cell r="AY6" t="str">
            <v>WRONG SELECTION</v>
          </cell>
        </row>
        <row r="7">
          <cell r="F7" t="str">
            <v>DDC01</v>
          </cell>
          <cell r="I7" t="str">
            <v>CAD</v>
          </cell>
          <cell r="J7">
            <v>1.55</v>
          </cell>
          <cell r="AR7" t="str">
            <v>Gal ADMIN</v>
          </cell>
          <cell r="AX7" t="str">
            <v>LOCATION</v>
          </cell>
        </row>
        <row r="8">
          <cell r="F8" t="str">
            <v>ABC01</v>
          </cell>
          <cell r="I8" t="str">
            <v>CFA</v>
          </cell>
          <cell r="J8">
            <v>655.95699999999999</v>
          </cell>
          <cell r="AR8" t="str">
            <v>2x4</v>
          </cell>
          <cell r="AX8" t="str">
            <v>REHAB</v>
          </cell>
        </row>
        <row r="9">
          <cell r="F9" t="str">
            <v>ABN01</v>
          </cell>
          <cell r="I9" t="str">
            <v>CHF</v>
          </cell>
          <cell r="J9">
            <v>1.5</v>
          </cell>
          <cell r="AR9" t="str">
            <v>4x4</v>
          </cell>
          <cell r="AX9" t="str">
            <v>CHARGES</v>
          </cell>
        </row>
        <row r="10">
          <cell r="F10" t="str">
            <v>DDF01</v>
          </cell>
          <cell r="I10" t="str">
            <v>DKK</v>
          </cell>
          <cell r="J10">
            <v>7.44</v>
          </cell>
          <cell r="AR10" t="str">
            <v>CAMION</v>
          </cell>
          <cell r="AX10" t="str">
            <v>EQUIP</v>
          </cell>
        </row>
        <row r="11">
          <cell r="F11" t="str">
            <v>DDH01</v>
          </cell>
          <cell r="I11" t="str">
            <v>EUR</v>
          </cell>
          <cell r="J11">
            <v>1</v>
          </cell>
          <cell r="AR11" t="str">
            <v>MOTO</v>
          </cell>
          <cell r="AX11" t="str">
            <v>PAPETERIE</v>
          </cell>
        </row>
        <row r="12">
          <cell r="F12" t="str">
            <v>DDH02</v>
          </cell>
          <cell r="I12" t="str">
            <v>GBP</v>
          </cell>
          <cell r="J12">
            <v>0.85</v>
          </cell>
          <cell r="AR12" t="str">
            <v>BATEAU</v>
          </cell>
          <cell r="AX12" t="str">
            <v>AUTRES</v>
          </cell>
        </row>
        <row r="13">
          <cell r="F13" t="str">
            <v>DDR01</v>
          </cell>
          <cell r="I13" t="str">
            <v>JPY</v>
          </cell>
          <cell r="J13">
            <v>130</v>
          </cell>
          <cell r="AR13" t="str">
            <v>AUTRE TRANSPORT</v>
          </cell>
        </row>
        <row r="14">
          <cell r="F14" t="str">
            <v>DDF02</v>
          </cell>
          <cell r="I14" t="str">
            <v>NOK</v>
          </cell>
          <cell r="J14">
            <v>8.5</v>
          </cell>
          <cell r="AR14" t="str">
            <v>ORDINATEUR</v>
          </cell>
          <cell r="AX14">
            <v>6503</v>
          </cell>
          <cell r="AY14" t="str">
            <v>WRONG SELECTION</v>
          </cell>
        </row>
        <row r="15">
          <cell r="F15" t="str">
            <v>DDH03</v>
          </cell>
          <cell r="I15" t="str">
            <v>SEK</v>
          </cell>
          <cell r="J15">
            <v>10</v>
          </cell>
          <cell r="AR15" t="str">
            <v>COMMUNICATION</v>
          </cell>
          <cell r="AX15" t="str">
            <v>POST-MAIL</v>
          </cell>
        </row>
        <row r="16">
          <cell r="F16" t="str">
            <v>KNC01</v>
          </cell>
          <cell r="I16" t="str">
            <v>USD</v>
          </cell>
          <cell r="J16">
            <v>1.35</v>
          </cell>
          <cell r="AR16" t="str">
            <v>RADIO</v>
          </cell>
          <cell r="AX16" t="str">
            <v>PUBLIC REL.</v>
          </cell>
        </row>
        <row r="17">
          <cell r="F17" t="str">
            <v>KNN01</v>
          </cell>
          <cell r="I17" t="str">
            <v>ZZZ</v>
          </cell>
          <cell r="AR17" t="str">
            <v>AUTRE EQUIPEMENT</v>
          </cell>
          <cell r="AX17" t="str">
            <v>ADMIN COSTS</v>
          </cell>
        </row>
        <row r="18">
          <cell r="F18" t="str">
            <v>KNF01</v>
          </cell>
          <cell r="I18" t="str">
            <v>ZZZ</v>
          </cell>
          <cell r="AR18" t="str">
            <v>STOCK</v>
          </cell>
          <cell r="AX18" t="str">
            <v>FIN. CHARGES</v>
          </cell>
        </row>
        <row r="19">
          <cell r="F19" t="str">
            <v>NDR01</v>
          </cell>
          <cell r="I19" t="str">
            <v>ZZZ</v>
          </cell>
          <cell r="AR19" t="str">
            <v>PROGRAM COSTS</v>
          </cell>
          <cell r="AX19" t="str">
            <v>AUTRES</v>
          </cell>
        </row>
        <row r="20">
          <cell r="F20" t="str">
            <v>NDN01</v>
          </cell>
          <cell r="I20" t="str">
            <v>ZZZ</v>
          </cell>
        </row>
        <row r="21">
          <cell r="F21" t="str">
            <v>SDC01</v>
          </cell>
          <cell r="I21" t="str">
            <v>ZZZ</v>
          </cell>
          <cell r="AX21">
            <v>6504</v>
          </cell>
          <cell r="AY21" t="str">
            <v>WRONG SELECTION</v>
          </cell>
        </row>
        <row r="22">
          <cell r="F22" t="str">
            <v>KNR01</v>
          </cell>
          <cell r="I22" t="str">
            <v>ZZZ</v>
          </cell>
          <cell r="AX22" t="str">
            <v>ACHAT</v>
          </cell>
          <cell r="AY22" t="str">
            <v>EQPT PURCHASE</v>
          </cell>
        </row>
        <row r="23">
          <cell r="F23" t="str">
            <v>NDH01</v>
          </cell>
          <cell r="I23" t="str">
            <v>ZZZ</v>
          </cell>
          <cell r="AX23" t="str">
            <v>FUEL</v>
          </cell>
        </row>
        <row r="24">
          <cell r="F24" t="str">
            <v>KNH01</v>
          </cell>
          <cell r="I24" t="str">
            <v>ZZZ</v>
          </cell>
          <cell r="AX24" t="str">
            <v>MAINTENANCE</v>
          </cell>
        </row>
        <row r="25">
          <cell r="F25" t="str">
            <v>ABH01</v>
          </cell>
          <cell r="I25" t="str">
            <v>ZZZ</v>
          </cell>
          <cell r="AX25" t="str">
            <v>INSURANCE</v>
          </cell>
        </row>
        <row r="26">
          <cell r="F26" t="str">
            <v>NDF01</v>
          </cell>
          <cell r="AX26" t="str">
            <v>LOCATION</v>
          </cell>
        </row>
        <row r="27">
          <cell r="F27" t="str">
            <v>ABF01</v>
          </cell>
          <cell r="AX27" t="str">
            <v>DEPRECIATION (DONOR)</v>
          </cell>
        </row>
        <row r="28">
          <cell r="F28" t="str">
            <v>ABR01</v>
          </cell>
          <cell r="AX28" t="str">
            <v>AMORTISSMENT ACF</v>
          </cell>
        </row>
        <row r="29">
          <cell r="F29" t="str">
            <v>NDN02</v>
          </cell>
        </row>
        <row r="30">
          <cell r="F30" t="str">
            <v>BGC01</v>
          </cell>
          <cell r="AX30">
            <v>6505</v>
          </cell>
          <cell r="AY30" t="str">
            <v>WRONG SELECTION</v>
          </cell>
        </row>
        <row r="31">
          <cell r="F31" t="str">
            <v>BGN01</v>
          </cell>
          <cell r="AX31" t="str">
            <v>ACHAT</v>
          </cell>
          <cell r="AY31" t="str">
            <v>EQPT PURCHASE</v>
          </cell>
        </row>
        <row r="32">
          <cell r="F32" t="str">
            <v>BGN02</v>
          </cell>
          <cell r="AX32" t="str">
            <v>FUEL</v>
          </cell>
        </row>
        <row r="33">
          <cell r="F33" t="str">
            <v>BGF01</v>
          </cell>
          <cell r="AX33" t="str">
            <v>MAINTENANCE</v>
          </cell>
        </row>
        <row r="34">
          <cell r="F34" t="str">
            <v>ABN02</v>
          </cell>
          <cell r="AX34" t="str">
            <v>INSURANCE</v>
          </cell>
        </row>
        <row r="35">
          <cell r="F35" t="str">
            <v>ABN04</v>
          </cell>
          <cell r="AX35" t="str">
            <v>LOCATION</v>
          </cell>
        </row>
        <row r="36">
          <cell r="F36" t="str">
            <v>ABF02</v>
          </cell>
          <cell r="AX36" t="str">
            <v>DEPRECIATION (DONOR)</v>
          </cell>
        </row>
        <row r="37">
          <cell r="F37" t="str">
            <v>ABF03</v>
          </cell>
          <cell r="AX37" t="str">
            <v>AMORTISSMENT ACF</v>
          </cell>
        </row>
        <row r="39">
          <cell r="AX39">
            <v>6506</v>
          </cell>
          <cell r="AY39" t="str">
            <v>WRONG SELECTION</v>
          </cell>
        </row>
        <row r="40">
          <cell r="AX40" t="str">
            <v>ACHAT</v>
          </cell>
          <cell r="AY40" t="str">
            <v>EQPT PURCHASE</v>
          </cell>
        </row>
        <row r="41">
          <cell r="AX41" t="str">
            <v>FUEL</v>
          </cell>
        </row>
        <row r="42">
          <cell r="AX42" t="str">
            <v>MAINTENANCE</v>
          </cell>
        </row>
        <row r="43">
          <cell r="AX43" t="str">
            <v>INSURANCE</v>
          </cell>
        </row>
        <row r="44">
          <cell r="AX44" t="str">
            <v>LOCATION</v>
          </cell>
        </row>
        <row r="45">
          <cell r="AX45" t="str">
            <v>DEPRECIATION (DONOR)</v>
          </cell>
        </row>
        <row r="46">
          <cell r="AX46" t="str">
            <v>AMORTISSMENT ACF</v>
          </cell>
        </row>
        <row r="48">
          <cell r="AX48">
            <v>6507</v>
          </cell>
          <cell r="AY48" t="str">
            <v>WRONG SELECTION</v>
          </cell>
        </row>
        <row r="49">
          <cell r="AX49" t="str">
            <v>ACHAT</v>
          </cell>
          <cell r="AY49" t="str">
            <v>EQPT PURCHASE</v>
          </cell>
        </row>
        <row r="50">
          <cell r="AX50" t="str">
            <v>FUEL</v>
          </cell>
        </row>
        <row r="51">
          <cell r="AX51" t="str">
            <v>MAINTENANCE</v>
          </cell>
        </row>
        <row r="52">
          <cell r="AX52" t="str">
            <v>INSURANCE</v>
          </cell>
        </row>
        <row r="53">
          <cell r="AX53" t="str">
            <v>LOCATION</v>
          </cell>
        </row>
        <row r="54">
          <cell r="AX54" t="str">
            <v>DEPRECIATION (DONOR)</v>
          </cell>
        </row>
        <row r="55">
          <cell r="AX55" t="str">
            <v>AMORTISSMENT ACF</v>
          </cell>
        </row>
        <row r="57">
          <cell r="AX57">
            <v>6508</v>
          </cell>
          <cell r="AY57" t="str">
            <v>WRONG SELECTION</v>
          </cell>
        </row>
        <row r="58">
          <cell r="AX58" t="str">
            <v>ACHAT</v>
          </cell>
          <cell r="AY58" t="str">
            <v>EQPT PURCHASE</v>
          </cell>
        </row>
        <row r="59">
          <cell r="AX59" t="str">
            <v>FUEL</v>
          </cell>
        </row>
        <row r="60">
          <cell r="AX60" t="str">
            <v>MAINTENANCE</v>
          </cell>
        </row>
        <row r="61">
          <cell r="AX61" t="str">
            <v>INSURANCE</v>
          </cell>
        </row>
        <row r="62">
          <cell r="AX62" t="str">
            <v>LOCATION</v>
          </cell>
        </row>
        <row r="63">
          <cell r="AX63" t="str">
            <v>DEPRECIATION (DONOR)</v>
          </cell>
        </row>
        <row r="64">
          <cell r="AX64" t="str">
            <v>AMORTISSMENT ACF</v>
          </cell>
        </row>
        <row r="66">
          <cell r="AX66">
            <v>6509</v>
          </cell>
          <cell r="AY66" t="str">
            <v>WRONG SELECTION</v>
          </cell>
        </row>
        <row r="67">
          <cell r="AX67" t="str">
            <v>AUTRES</v>
          </cell>
        </row>
        <row r="69">
          <cell r="AX69">
            <v>6510</v>
          </cell>
        </row>
        <row r="70">
          <cell r="AX70" t="str">
            <v>LAPTOP</v>
          </cell>
          <cell r="AY70" t="str">
            <v>EQPT PURCHASE</v>
          </cell>
        </row>
        <row r="71">
          <cell r="AX71" t="str">
            <v>DESKTOP</v>
          </cell>
          <cell r="AY71" t="str">
            <v>EQPT PURCHASE</v>
          </cell>
        </row>
        <row r="72">
          <cell r="AX72" t="str">
            <v>IMPRIMANTE</v>
          </cell>
          <cell r="AY72" t="str">
            <v>EQPT PURCHASE</v>
          </cell>
        </row>
        <row r="73">
          <cell r="AX73" t="str">
            <v>AUTRES ACHATS</v>
          </cell>
          <cell r="AY73" t="str">
            <v>EQPT PURCHASE</v>
          </cell>
        </row>
        <row r="74">
          <cell r="AX74" t="str">
            <v>MAINTENANCE</v>
          </cell>
        </row>
        <row r="76">
          <cell r="AX76">
            <v>6511</v>
          </cell>
          <cell r="AY76" t="str">
            <v>WRONG SELECTION</v>
          </cell>
        </row>
        <row r="77">
          <cell r="AX77" t="str">
            <v>SATPHONE PURCHASE</v>
          </cell>
          <cell r="AY77" t="str">
            <v>EQPT PURCHASE</v>
          </cell>
        </row>
        <row r="78">
          <cell r="AX78" t="str">
            <v>MOBILEPHONE PURCHASE</v>
          </cell>
          <cell r="AY78" t="str">
            <v>EQPT PURCHASE</v>
          </cell>
        </row>
        <row r="79">
          <cell r="AX79" t="str">
            <v>OTHER PURCHASE</v>
          </cell>
          <cell r="AY79" t="str">
            <v>EQPT PURCHASE</v>
          </cell>
        </row>
        <row r="80">
          <cell r="AX80" t="str">
            <v>MAINTENANCE</v>
          </cell>
        </row>
        <row r="81">
          <cell r="AX81" t="str">
            <v>FIX LINES RUN COSTS</v>
          </cell>
        </row>
        <row r="82">
          <cell r="AX82" t="str">
            <v>MOBILEPHONE RUN. COSTS</v>
          </cell>
        </row>
        <row r="83">
          <cell r="AX83" t="str">
            <v>SATPHONE RUN. COSTS</v>
          </cell>
        </row>
        <row r="84">
          <cell r="AX84" t="str">
            <v>DEPRECIATION (DONOR)</v>
          </cell>
        </row>
        <row r="85">
          <cell r="AX85" t="str">
            <v>AMORTISSMENT ACF</v>
          </cell>
        </row>
        <row r="87">
          <cell r="AX87">
            <v>6512</v>
          </cell>
          <cell r="AY87" t="str">
            <v>WRONG SELECTION</v>
          </cell>
        </row>
        <row r="88">
          <cell r="AX88" t="str">
            <v>HF PURCHASE</v>
          </cell>
          <cell r="AY88" t="str">
            <v>EQPT PURCHASE</v>
          </cell>
        </row>
        <row r="89">
          <cell r="AX89" t="str">
            <v>VHF PURCHASE</v>
          </cell>
          <cell r="AY89" t="str">
            <v>EQPT PURCHASE</v>
          </cell>
        </row>
        <row r="90">
          <cell r="AX90" t="str">
            <v>OTHER PURCHASE</v>
          </cell>
          <cell r="AY90" t="str">
            <v>EQPT PURCHASE</v>
          </cell>
        </row>
        <row r="91">
          <cell r="AX91" t="str">
            <v>ADMIN COSTS</v>
          </cell>
        </row>
        <row r="92">
          <cell r="AX92" t="str">
            <v>OTHER RUN. COSTS</v>
          </cell>
        </row>
        <row r="93">
          <cell r="AX93" t="str">
            <v>DEPRECIATION (DONOR)</v>
          </cell>
        </row>
        <row r="94">
          <cell r="AX94" t="str">
            <v>AMORTISSMENT ACF</v>
          </cell>
        </row>
        <row r="96">
          <cell r="AX96">
            <v>6513</v>
          </cell>
          <cell r="AY96" t="str">
            <v>WRONG SELECTION</v>
          </cell>
        </row>
        <row r="97">
          <cell r="AX97" t="str">
            <v>GENERATOR PURCHASE</v>
          </cell>
          <cell r="AY97" t="str">
            <v>EQPT PURCHASE</v>
          </cell>
        </row>
        <row r="98">
          <cell r="AX98" t="str">
            <v>FUEL GENERATOR</v>
          </cell>
        </row>
        <row r="99">
          <cell r="AX99" t="str">
            <v>MAINTENANCE GENERATOR</v>
          </cell>
        </row>
        <row r="100">
          <cell r="AX100" t="str">
            <v>OTHER PURCHASE</v>
          </cell>
          <cell r="AY100" t="str">
            <v>EQPT PURCHASE</v>
          </cell>
        </row>
        <row r="101">
          <cell r="AX101" t="str">
            <v>OTHER RUN. COSTS</v>
          </cell>
        </row>
        <row r="102">
          <cell r="AX102" t="str">
            <v>DEPRECIATION (DONOR)</v>
          </cell>
        </row>
        <row r="103">
          <cell r="AX103" t="str">
            <v>AMORTISSMENT ACF</v>
          </cell>
        </row>
        <row r="105">
          <cell r="AX105">
            <v>6514</v>
          </cell>
          <cell r="AY105" t="str">
            <v>WRONG SELECTION</v>
          </cell>
        </row>
        <row r="106">
          <cell r="AX106" t="str">
            <v>RENTAL</v>
          </cell>
        </row>
        <row r="107">
          <cell r="AX107" t="str">
            <v>REHAB</v>
          </cell>
        </row>
        <row r="108">
          <cell r="AX108" t="str">
            <v>CHARGES</v>
          </cell>
        </row>
        <row r="109">
          <cell r="AX109" t="str">
            <v>OTHER</v>
          </cell>
        </row>
        <row r="111">
          <cell r="AX111">
            <v>6523</v>
          </cell>
          <cell r="AY111" t="str">
            <v>WRONG SELECTION</v>
          </cell>
        </row>
        <row r="112">
          <cell r="AX112" t="str">
            <v>OTHER PROG COSTS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e"/>
      <sheetName val="A lire"/>
      <sheetName val="Read me"/>
      <sheetName val="ORDER HEADER"/>
      <sheetName val="COMMENTS"/>
      <sheetName val="CODIFIED ITEMS"/>
      <sheetName val="NON-CODIFIED ITEMS"/>
      <sheetName val="SUMMARY"/>
      <sheetName val="BUDGE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étrages"/>
      <sheetName val="TradBud"/>
    </sheetNames>
    <sheetDataSet>
      <sheetData sheetId="0" refreshError="1"/>
      <sheetData sheetId="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1"/>
    </sheetNames>
    <sheetDataSet>
      <sheetData sheetId="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gende"/>
      <sheetName val="BO_Coordination"/>
      <sheetName val="BO_Bases  "/>
      <sheetName val="TA_Coordination"/>
      <sheetName val="TA_Bases"/>
      <sheetName val="TA_Bases "/>
      <sheetName val="Analyse"/>
      <sheetName val="BUDGET DETAILLE"/>
      <sheetName val="SB ECHO TD1501"/>
      <sheetName val="SB ECHO COO"/>
      <sheetName val="SB CIAA COO"/>
      <sheetName val="SB ECHO NDJ"/>
      <sheetName val="SB ECHO NGO"/>
      <sheetName val="SB CIAA NGO"/>
      <sheetName val="SYNTHESE TD1501-ECHO"/>
      <sheetName val="TRESO"/>
      <sheetName val="Suivi_TRESO"/>
      <sheetName val="CCP"/>
      <sheetName val="SAGA"/>
      <sheetName val="Demande de treso"/>
      <sheetName val="set 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4">
          <cell r="AJ124">
            <v>-4.882484675113119E-2</v>
          </cell>
        </row>
      </sheetData>
      <sheetData sheetId="11" refreshError="1"/>
      <sheetData sheetId="12" refreshError="1"/>
      <sheetData sheetId="13">
        <row r="124">
          <cell r="AJ124">
            <v>302.33254313926142</v>
          </cell>
        </row>
      </sheetData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Text"/>
      <sheetName val="Listes"/>
      <sheetName val="P1"/>
      <sheetName val="P2"/>
    </sheetNames>
    <sheetDataSet>
      <sheetData sheetId="0" refreshError="1"/>
      <sheetData sheetId="1" refreshError="1">
        <row r="1">
          <cell r="A1" t="str">
            <v>First</v>
          </cell>
          <cell r="C1" t="str">
            <v>Second</v>
          </cell>
          <cell r="E1" t="str">
            <v>Third</v>
          </cell>
          <cell r="G1" t="str">
            <v>Fourd</v>
          </cell>
        </row>
        <row r="2">
          <cell r="A2" t="str">
            <v>1</v>
          </cell>
          <cell r="B2" t="str">
            <v>One</v>
          </cell>
          <cell r="C2" t="str">
            <v>1</v>
          </cell>
          <cell r="D2" t="str">
            <v>Ten</v>
          </cell>
          <cell r="E2" t="str">
            <v>11</v>
          </cell>
          <cell r="F2" t="str">
            <v>Eleven</v>
          </cell>
          <cell r="G2" t="str">
            <v>100</v>
          </cell>
          <cell r="H2" t="str">
            <v>One Hundred</v>
          </cell>
        </row>
        <row r="3">
          <cell r="A3" t="str">
            <v>2</v>
          </cell>
          <cell r="B3" t="str">
            <v>Two</v>
          </cell>
          <cell r="C3" t="str">
            <v>2</v>
          </cell>
          <cell r="D3" t="str">
            <v>Twenty</v>
          </cell>
          <cell r="E3" t="str">
            <v>12</v>
          </cell>
          <cell r="F3" t="str">
            <v>Twelve</v>
          </cell>
          <cell r="G3" t="str">
            <v>200</v>
          </cell>
          <cell r="H3" t="str">
            <v>Two Hundred</v>
          </cell>
        </row>
        <row r="4">
          <cell r="A4" t="str">
            <v>3</v>
          </cell>
          <cell r="B4" t="str">
            <v>Three</v>
          </cell>
          <cell r="C4" t="str">
            <v>3</v>
          </cell>
          <cell r="D4" t="str">
            <v>Thirty</v>
          </cell>
          <cell r="E4" t="str">
            <v>13</v>
          </cell>
          <cell r="F4" t="str">
            <v>Thirteen</v>
          </cell>
          <cell r="G4" t="str">
            <v>300</v>
          </cell>
          <cell r="H4" t="str">
            <v>Three Hundred</v>
          </cell>
        </row>
        <row r="5">
          <cell r="A5" t="str">
            <v>4</v>
          </cell>
          <cell r="B5" t="str">
            <v>Four</v>
          </cell>
          <cell r="C5" t="str">
            <v>4</v>
          </cell>
          <cell r="D5" t="str">
            <v>Fourty</v>
          </cell>
          <cell r="E5" t="str">
            <v>14</v>
          </cell>
          <cell r="F5" t="str">
            <v>Fourteen</v>
          </cell>
          <cell r="G5" t="str">
            <v>400</v>
          </cell>
          <cell r="H5" t="str">
            <v>Four Hundred</v>
          </cell>
        </row>
        <row r="6">
          <cell r="A6" t="str">
            <v>5</v>
          </cell>
          <cell r="B6" t="str">
            <v>Five</v>
          </cell>
          <cell r="C6" t="str">
            <v>5</v>
          </cell>
          <cell r="D6" t="str">
            <v>Fifty</v>
          </cell>
          <cell r="E6" t="str">
            <v>15</v>
          </cell>
          <cell r="F6" t="str">
            <v>Fifteen</v>
          </cell>
          <cell r="G6" t="str">
            <v>500</v>
          </cell>
          <cell r="H6" t="str">
            <v>Five Hundred</v>
          </cell>
        </row>
        <row r="7">
          <cell r="A7" t="str">
            <v>6</v>
          </cell>
          <cell r="B7" t="str">
            <v>Six</v>
          </cell>
          <cell r="C7" t="str">
            <v>6</v>
          </cell>
          <cell r="D7" t="str">
            <v>Sixty</v>
          </cell>
          <cell r="E7" t="str">
            <v>16</v>
          </cell>
          <cell r="F7" t="str">
            <v>Sixteen</v>
          </cell>
          <cell r="G7" t="str">
            <v>600</v>
          </cell>
          <cell r="H7" t="str">
            <v>Six Hundred</v>
          </cell>
        </row>
        <row r="8">
          <cell r="A8" t="str">
            <v>7</v>
          </cell>
          <cell r="B8" t="str">
            <v>Seven</v>
          </cell>
          <cell r="C8" t="str">
            <v>7</v>
          </cell>
          <cell r="D8" t="str">
            <v>Seventy</v>
          </cell>
          <cell r="E8" t="str">
            <v>17</v>
          </cell>
          <cell r="F8" t="str">
            <v>Seventeen</v>
          </cell>
          <cell r="G8" t="str">
            <v>700</v>
          </cell>
          <cell r="H8" t="str">
            <v>Seven Hundred</v>
          </cell>
        </row>
        <row r="9">
          <cell r="A9" t="str">
            <v>8</v>
          </cell>
          <cell r="B9" t="str">
            <v>Eight</v>
          </cell>
          <cell r="C9" t="str">
            <v>8</v>
          </cell>
          <cell r="D9" t="str">
            <v>Eighty</v>
          </cell>
          <cell r="E9" t="str">
            <v>18</v>
          </cell>
          <cell r="F9" t="str">
            <v>Eighteen</v>
          </cell>
          <cell r="G9" t="str">
            <v>800</v>
          </cell>
          <cell r="H9" t="str">
            <v>Eight Hundred</v>
          </cell>
        </row>
        <row r="10">
          <cell r="A10" t="str">
            <v>9</v>
          </cell>
          <cell r="B10" t="str">
            <v>Nine</v>
          </cell>
          <cell r="C10" t="str">
            <v>9</v>
          </cell>
          <cell r="D10" t="str">
            <v>Ninety</v>
          </cell>
          <cell r="E10" t="str">
            <v>19</v>
          </cell>
          <cell r="F10" t="str">
            <v>Nineteen</v>
          </cell>
          <cell r="G10" t="str">
            <v>900</v>
          </cell>
          <cell r="H10" t="str">
            <v>Nine Hundred</v>
          </cell>
        </row>
        <row r="11">
          <cell r="A11" t="str">
            <v>0</v>
          </cell>
          <cell r="B11" t="str">
            <v xml:space="preserve"> </v>
          </cell>
          <cell r="C11" t="str">
            <v>0</v>
          </cell>
          <cell r="E11" t="str">
            <v>00</v>
          </cell>
          <cell r="G11" t="str">
            <v>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ions"/>
      <sheetName val="Database"/>
      <sheetName val="Social Insurance list"/>
      <sheetName val="S.I. Odyssee"/>
      <sheetName val="Income Tax list"/>
      <sheetName val="I.T. Odyssee"/>
      <sheetName val="congés"/>
      <sheetName val="Signature"/>
      <sheetName val="Salary &amp; job scale"/>
      <sheetName val="Former employees"/>
      <sheetName val="Feuil7"/>
      <sheetName val="Feuil8"/>
      <sheetName val="Feuil9"/>
      <sheetName val="Feuil10"/>
      <sheetName val="Feuil11"/>
      <sheetName val="Feuil12"/>
      <sheetName val="Feuil13"/>
      <sheetName val="Feuil14"/>
      <sheetName val="Feuil15"/>
      <sheetName val="Feuil16"/>
      <sheetName val="Advance sheet"/>
      <sheetName val="PaySheet "/>
      <sheetName val="FTC"/>
      <sheetName val="END CONTRACT"/>
      <sheetName val="FORMER EMPLOYEE"/>
      <sheetName val="New Scale"/>
      <sheetName val="WORK CERTIFICATE"/>
      <sheetName val="Old"/>
      <sheetName val="WARNING"/>
      <sheetName val="budget forecast apr 06"/>
      <sheetName val="BANK NOTES (Jared)"/>
      <sheetName val="Previous Staff"/>
      <sheetName val="FTC (2)"/>
      <sheetName val="P1"/>
      <sheetName val="Rapport de stock"/>
      <sheetName val="Social_Insurance_list"/>
      <sheetName val="S_I__Odyssee"/>
      <sheetName val="Income_Tax_list"/>
      <sheetName val="I_T__Odyssee"/>
      <sheetName val="Salary_&amp;_job_scale"/>
      <sheetName val="Former_employees"/>
      <sheetName val="Advance_sheet"/>
      <sheetName val="PaySheet_"/>
      <sheetName val="END_CONTRACT"/>
      <sheetName val="FORMER_EMPLOYEE"/>
      <sheetName val="New_Scale"/>
      <sheetName val="WORK_CERTIFICATE"/>
      <sheetName val="budget_forecast_apr_06"/>
      <sheetName val="BANK_NOTES_(Jared)"/>
      <sheetName val="Previous_Staff"/>
      <sheetName val="FTC_(2)"/>
      <sheetName val="Social_Insurance_list1"/>
      <sheetName val="S_I__Odyssee1"/>
      <sheetName val="Income_Tax_list1"/>
      <sheetName val="I_T__Odyssee1"/>
      <sheetName val="Salary_&amp;_job_scale1"/>
      <sheetName val="Former_employees1"/>
      <sheetName val="Rapport_de_stock"/>
      <sheetName val="I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 t="str">
            <v>GRADES</v>
          </cell>
          <cell r="C5" t="str">
            <v>SALARY</v>
          </cell>
          <cell r="D5" t="str">
            <v>COLA</v>
          </cell>
        </row>
        <row r="6">
          <cell r="B6" t="str">
            <v>G1</v>
          </cell>
          <cell r="C6">
            <v>21100</v>
          </cell>
          <cell r="D6">
            <v>2550</v>
          </cell>
        </row>
        <row r="7">
          <cell r="B7" t="str">
            <v>G2</v>
          </cell>
          <cell r="C7">
            <v>26600</v>
          </cell>
          <cell r="D7">
            <v>2650</v>
          </cell>
        </row>
        <row r="8">
          <cell r="B8" t="str">
            <v>G3</v>
          </cell>
          <cell r="C8">
            <v>34500</v>
          </cell>
          <cell r="D8">
            <v>2750</v>
          </cell>
        </row>
        <row r="9">
          <cell r="B9" t="str">
            <v>G4</v>
          </cell>
          <cell r="C9">
            <v>43200</v>
          </cell>
          <cell r="D9">
            <v>2850</v>
          </cell>
        </row>
        <row r="10">
          <cell r="B10" t="str">
            <v>G5</v>
          </cell>
          <cell r="C10">
            <v>56500</v>
          </cell>
          <cell r="D10">
            <v>2950</v>
          </cell>
        </row>
        <row r="11">
          <cell r="B11" t="str">
            <v>G6</v>
          </cell>
          <cell r="C11">
            <v>68200</v>
          </cell>
          <cell r="D11">
            <v>3050</v>
          </cell>
        </row>
        <row r="12">
          <cell r="B12" t="str">
            <v>G7</v>
          </cell>
          <cell r="C12">
            <v>87400</v>
          </cell>
          <cell r="D12">
            <v>3150</v>
          </cell>
        </row>
        <row r="13">
          <cell r="B13" t="str">
            <v>G8</v>
          </cell>
          <cell r="C13">
            <v>113600</v>
          </cell>
          <cell r="D13">
            <v>3250</v>
          </cell>
        </row>
        <row r="14">
          <cell r="B14" t="str">
            <v>G9</v>
          </cell>
          <cell r="C14">
            <v>171400</v>
          </cell>
          <cell r="D14">
            <v>3250</v>
          </cell>
        </row>
        <row r="15">
          <cell r="B15" t="str">
            <v>G10</v>
          </cell>
          <cell r="C15">
            <v>221100</v>
          </cell>
          <cell r="D15">
            <v>3350</v>
          </cell>
        </row>
        <row r="16">
          <cell r="B16" t="str">
            <v>G11</v>
          </cell>
          <cell r="C16">
            <v>276400</v>
          </cell>
          <cell r="D16">
            <v>3350</v>
          </cell>
        </row>
        <row r="17">
          <cell r="B17" t="str">
            <v>G12</v>
          </cell>
          <cell r="C17">
            <v>345400</v>
          </cell>
          <cell r="D17">
            <v>3350</v>
          </cell>
        </row>
        <row r="18">
          <cell r="B18" t="str">
            <v>G13</v>
          </cell>
          <cell r="C18">
            <v>431700</v>
          </cell>
          <cell r="D18">
            <v>3350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/>
      <sheetData sheetId="38"/>
      <sheetData sheetId="39">
        <row r="5">
          <cell r="B5" t="str">
            <v>GRADES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 catégorie"/>
      <sheetName val="Par Bailleur"/>
      <sheetName val="Par pays"/>
      <sheetName val="Par Projet"/>
      <sheetName val="Par devise"/>
      <sheetName val="Données source"/>
      <sheetName val="Fond Propres Missions"/>
      <sheetName val="Analyse 2008 "/>
      <sheetName val="Paramètres"/>
      <sheetName val="1 Parameters"/>
      <sheetName val="2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D4" t="str">
            <v>ECHO</v>
          </cell>
        </row>
        <row r="5">
          <cell r="D5" t="str">
            <v>EUROPAID</v>
          </cell>
        </row>
        <row r="6">
          <cell r="D6" t="str">
            <v>GVT FRANCAIS</v>
          </cell>
        </row>
        <row r="7">
          <cell r="D7" t="str">
            <v>COLLECTIVITES LOCALES</v>
          </cell>
        </row>
        <row r="8">
          <cell r="D8" t="str">
            <v>AGENCES DE L'EAU</v>
          </cell>
        </row>
        <row r="9">
          <cell r="D9" t="str">
            <v>AGENCES UN</v>
          </cell>
        </row>
        <row r="10">
          <cell r="D10" t="str">
            <v>DFID</v>
          </cell>
        </row>
        <row r="11">
          <cell r="D11" t="str">
            <v>USAID</v>
          </cell>
        </row>
        <row r="12">
          <cell r="D12" t="str">
            <v>AUTRES COOPERATIONS</v>
          </cell>
        </row>
        <row r="13">
          <cell r="D13" t="str">
            <v>AUTRE INSTITUTIONNEL</v>
          </cell>
        </row>
        <row r="14">
          <cell r="D14" t="str">
            <v>ENTREPRISES</v>
          </cell>
        </row>
        <row r="15">
          <cell r="D15" t="str">
            <v>FONDATIONS</v>
          </cell>
        </row>
        <row r="16">
          <cell r="D16" t="str">
            <v>AUTRE ORGANISMES PRIVES</v>
          </cell>
        </row>
      </sheetData>
      <sheetData sheetId="9" refreshError="1"/>
      <sheetData sheetId="1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PARAMETER"/>
      <sheetName val="STAFF LIST EUR"/>
      <sheetName val="RECAP BUDGET LINES F"/>
      <sheetName val="RECAP BASE FORECASTED"/>
      <sheetName val="SALARY SCALE"/>
      <sheetName val="Data"/>
    </sheetNames>
    <sheetDataSet>
      <sheetData sheetId="0"/>
      <sheetData sheetId="1"/>
      <sheetData sheetId="2"/>
      <sheetData sheetId="3"/>
      <sheetData sheetId="4"/>
      <sheetData sheetId="5" refreshError="1">
        <row r="7">
          <cell r="D7" t="str">
            <v>C3E</v>
          </cell>
          <cell r="E7">
            <v>99000</v>
          </cell>
          <cell r="F7">
            <v>1671.1427409104183</v>
          </cell>
          <cell r="G7">
            <v>2384.3864627309849</v>
          </cell>
          <cell r="H7">
            <v>880</v>
          </cell>
          <cell r="J7">
            <v>7920</v>
          </cell>
          <cell r="K7">
            <v>1177.17</v>
          </cell>
          <cell r="M7">
            <v>108977.17</v>
          </cell>
          <cell r="N7">
            <v>1839.5596623278848</v>
          </cell>
          <cell r="O7">
            <v>2624.6837262094259</v>
          </cell>
          <cell r="P7">
            <v>4950</v>
          </cell>
          <cell r="Q7">
            <v>99000</v>
          </cell>
          <cell r="R7">
            <v>1466126.04</v>
          </cell>
          <cell r="T7">
            <v>29700</v>
          </cell>
          <cell r="U7">
            <v>138677.16999999998</v>
          </cell>
        </row>
        <row r="8">
          <cell r="D8" t="str">
            <v>C3C</v>
          </cell>
          <cell r="E8">
            <v>85800</v>
          </cell>
          <cell r="F8">
            <v>1448.3237087890291</v>
          </cell>
          <cell r="G8">
            <v>2066.468267700187</v>
          </cell>
          <cell r="H8">
            <v>880</v>
          </cell>
          <cell r="J8">
            <v>6864</v>
          </cell>
          <cell r="K8">
            <v>1177.17</v>
          </cell>
          <cell r="M8">
            <v>94721.17</v>
          </cell>
          <cell r="N8">
            <v>1598.9151076367846</v>
          </cell>
          <cell r="O8">
            <v>2281.3320755761642</v>
          </cell>
          <cell r="P8">
            <v>4290</v>
          </cell>
          <cell r="Q8">
            <v>85800</v>
          </cell>
          <cell r="R8">
            <v>1273934.04</v>
          </cell>
          <cell r="T8">
            <v>25740</v>
          </cell>
          <cell r="U8">
            <v>120461.17</v>
          </cell>
        </row>
        <row r="9">
          <cell r="D9" t="str">
            <v>C3Q</v>
          </cell>
          <cell r="E9">
            <v>73700</v>
          </cell>
          <cell r="F9">
            <v>1244.0729293444224</v>
          </cell>
          <cell r="G9">
            <v>1775.0432555886221</v>
          </cell>
          <cell r="H9">
            <v>880</v>
          </cell>
          <cell r="J9">
            <v>5896</v>
          </cell>
          <cell r="K9">
            <v>1177.17</v>
          </cell>
          <cell r="M9">
            <v>81653.17</v>
          </cell>
          <cell r="N9">
            <v>1378.3242658366094</v>
          </cell>
          <cell r="O9">
            <v>1966.5930624956743</v>
          </cell>
          <cell r="P9">
            <v>3685</v>
          </cell>
          <cell r="Q9">
            <v>73700</v>
          </cell>
          <cell r="R9">
            <v>1097758.04</v>
          </cell>
          <cell r="T9">
            <v>22110</v>
          </cell>
          <cell r="U9">
            <v>103763.17</v>
          </cell>
        </row>
        <row r="10">
          <cell r="D10" t="str">
            <v>C3D</v>
          </cell>
          <cell r="E10">
            <v>63800</v>
          </cell>
          <cell r="F10">
            <v>1076.9586552533806</v>
          </cell>
          <cell r="G10">
            <v>1536.6046093155235</v>
          </cell>
          <cell r="H10">
            <v>880</v>
          </cell>
          <cell r="J10">
            <v>5104</v>
          </cell>
          <cell r="K10">
            <v>1177.17</v>
          </cell>
          <cell r="M10">
            <v>70961.17</v>
          </cell>
          <cell r="N10">
            <v>1197.8408498182841</v>
          </cell>
          <cell r="O10">
            <v>1709.0793245207278</v>
          </cell>
          <cell r="P10">
            <v>3190</v>
          </cell>
          <cell r="Q10">
            <v>63800</v>
          </cell>
          <cell r="R10">
            <v>953614.04</v>
          </cell>
          <cell r="T10">
            <v>19140</v>
          </cell>
          <cell r="U10">
            <v>90101.17</v>
          </cell>
        </row>
        <row r="11">
          <cell r="D11" t="str">
            <v>C2E</v>
          </cell>
          <cell r="E11">
            <v>72600</v>
          </cell>
          <cell r="F11">
            <v>1225.5046766676401</v>
          </cell>
          <cell r="G11">
            <v>1748.550072669389</v>
          </cell>
          <cell r="H11">
            <v>880</v>
          </cell>
          <cell r="J11">
            <v>5808</v>
          </cell>
          <cell r="K11">
            <v>1177.17</v>
          </cell>
          <cell r="M11">
            <v>80465.17</v>
          </cell>
          <cell r="N11">
            <v>1358.2705529456844</v>
          </cell>
          <cell r="O11">
            <v>1937.9804249429026</v>
          </cell>
          <cell r="P11">
            <v>3630</v>
          </cell>
          <cell r="Q11">
            <v>72600</v>
          </cell>
          <cell r="R11">
            <v>1081742.04</v>
          </cell>
          <cell r="T11">
            <v>21780</v>
          </cell>
          <cell r="U11">
            <v>102245.17</v>
          </cell>
        </row>
        <row r="12">
          <cell r="D12" t="str">
            <v>C2C</v>
          </cell>
          <cell r="E12">
            <v>63800</v>
          </cell>
          <cell r="F12">
            <v>1076.9586552533806</v>
          </cell>
          <cell r="G12">
            <v>1536.6046093155235</v>
          </cell>
          <cell r="H12">
            <v>880</v>
          </cell>
          <cell r="J12">
            <v>5104</v>
          </cell>
          <cell r="K12">
            <v>1177.17</v>
          </cell>
          <cell r="M12">
            <v>70961.17</v>
          </cell>
          <cell r="N12">
            <v>1197.8408498182841</v>
          </cell>
          <cell r="O12">
            <v>1709.0793245207278</v>
          </cell>
          <cell r="P12">
            <v>3190</v>
          </cell>
          <cell r="Q12">
            <v>63800</v>
          </cell>
          <cell r="R12">
            <v>953614.04</v>
          </cell>
          <cell r="T12">
            <v>19140</v>
          </cell>
          <cell r="U12">
            <v>90101.17</v>
          </cell>
        </row>
        <row r="13">
          <cell r="D13" t="str">
            <v>C2Q</v>
          </cell>
          <cell r="E13">
            <v>55550</v>
          </cell>
          <cell r="F13">
            <v>937.69676017751249</v>
          </cell>
          <cell r="G13">
            <v>1337.9057374212748</v>
          </cell>
          <cell r="H13">
            <v>880</v>
          </cell>
          <cell r="J13">
            <v>4444</v>
          </cell>
          <cell r="K13">
            <v>1177.17</v>
          </cell>
          <cell r="M13">
            <v>62051.17</v>
          </cell>
          <cell r="N13">
            <v>1047.4380031363467</v>
          </cell>
          <cell r="O13">
            <v>1494.4845428749395</v>
          </cell>
          <cell r="P13">
            <v>2777.5</v>
          </cell>
          <cell r="Q13">
            <v>55550</v>
          </cell>
          <cell r="R13">
            <v>833494.04</v>
          </cell>
          <cell r="T13">
            <v>16665</v>
          </cell>
          <cell r="U13">
            <v>78716.17</v>
          </cell>
        </row>
        <row r="14">
          <cell r="D14" t="str">
            <v>C2D</v>
          </cell>
          <cell r="E14">
            <v>47575</v>
          </cell>
          <cell r="F14">
            <v>803.07692827083986</v>
          </cell>
          <cell r="G14">
            <v>1145.8301612568343</v>
          </cell>
          <cell r="H14">
            <v>880</v>
          </cell>
          <cell r="J14">
            <v>3806</v>
          </cell>
          <cell r="K14">
            <v>1177.17</v>
          </cell>
          <cell r="M14">
            <v>53438.17</v>
          </cell>
          <cell r="N14">
            <v>902.04858467714018</v>
          </cell>
          <cell r="O14">
            <v>1287.0429206173437</v>
          </cell>
          <cell r="P14">
            <v>2378.75</v>
          </cell>
          <cell r="Q14">
            <v>47575</v>
          </cell>
          <cell r="R14">
            <v>717378.04</v>
          </cell>
          <cell r="T14">
            <v>14272.5</v>
          </cell>
          <cell r="U14">
            <v>67710.67</v>
          </cell>
        </row>
        <row r="15">
          <cell r="D15" t="str">
            <v>C1E</v>
          </cell>
          <cell r="E15">
            <v>55000</v>
          </cell>
          <cell r="F15">
            <v>928.41263383912121</v>
          </cell>
          <cell r="G15">
            <v>1324.6591459616582</v>
          </cell>
          <cell r="H15">
            <v>880</v>
          </cell>
          <cell r="J15">
            <v>4400</v>
          </cell>
          <cell r="K15">
            <v>1177.17</v>
          </cell>
          <cell r="M15">
            <v>61457.17</v>
          </cell>
          <cell r="N15">
            <v>1037.4111466908842</v>
          </cell>
          <cell r="O15">
            <v>1480.1782240985535</v>
          </cell>
          <cell r="P15">
            <v>2750</v>
          </cell>
          <cell r="Q15">
            <v>55000</v>
          </cell>
          <cell r="R15">
            <v>825486.04</v>
          </cell>
          <cell r="T15">
            <v>16500</v>
          </cell>
          <cell r="U15">
            <v>77957.17</v>
          </cell>
        </row>
        <row r="16">
          <cell r="D16" t="str">
            <v>C1C</v>
          </cell>
          <cell r="E16">
            <v>47575</v>
          </cell>
          <cell r="F16">
            <v>803.07692827083986</v>
          </cell>
          <cell r="G16">
            <v>1145.8301612568343</v>
          </cell>
          <cell r="H16">
            <v>880</v>
          </cell>
          <cell r="J16">
            <v>3806</v>
          </cell>
          <cell r="K16">
            <v>1177.17</v>
          </cell>
          <cell r="M16">
            <v>53438.17</v>
          </cell>
          <cell r="N16">
            <v>902.04858467714018</v>
          </cell>
          <cell r="O16">
            <v>1287.0429206173437</v>
          </cell>
          <cell r="P16">
            <v>2378.75</v>
          </cell>
          <cell r="Q16">
            <v>47575</v>
          </cell>
          <cell r="R16">
            <v>717378.04</v>
          </cell>
          <cell r="T16">
            <v>14272.5</v>
          </cell>
          <cell r="U16">
            <v>67710.67</v>
          </cell>
        </row>
        <row r="17">
          <cell r="D17" t="str">
            <v>C1Q</v>
          </cell>
          <cell r="E17">
            <v>40700</v>
          </cell>
          <cell r="F17">
            <v>687.02534904094966</v>
          </cell>
          <cell r="G17">
            <v>980.24776801162704</v>
          </cell>
          <cell r="H17">
            <v>880</v>
          </cell>
          <cell r="J17">
            <v>3256</v>
          </cell>
          <cell r="K17">
            <v>1177.17</v>
          </cell>
          <cell r="M17">
            <v>46013.17</v>
          </cell>
          <cell r="N17">
            <v>776.71287910885883</v>
          </cell>
          <cell r="O17">
            <v>1108.2139359125199</v>
          </cell>
          <cell r="P17">
            <v>2035</v>
          </cell>
          <cell r="Q17">
            <v>40700</v>
          </cell>
          <cell r="R17">
            <v>617278.04</v>
          </cell>
          <cell r="T17">
            <v>12210</v>
          </cell>
          <cell r="U17">
            <v>58223.17</v>
          </cell>
        </row>
        <row r="18">
          <cell r="D18" t="str">
            <v>C1D</v>
          </cell>
          <cell r="E18">
            <v>34100</v>
          </cell>
          <cell r="F18">
            <v>575.61583298025516</v>
          </cell>
          <cell r="G18">
            <v>821.28867049622806</v>
          </cell>
          <cell r="H18">
            <v>880</v>
          </cell>
          <cell r="J18">
            <v>2728</v>
          </cell>
          <cell r="K18">
            <v>1177.17</v>
          </cell>
          <cell r="M18">
            <v>38885.17</v>
          </cell>
          <cell r="N18">
            <v>656.39060176330872</v>
          </cell>
          <cell r="O18">
            <v>936.53811059588895</v>
          </cell>
          <cell r="P18">
            <v>1705</v>
          </cell>
          <cell r="Q18">
            <v>34100</v>
          </cell>
          <cell r="R18">
            <v>521182.04</v>
          </cell>
          <cell r="T18">
            <v>10230</v>
          </cell>
          <cell r="U18">
            <v>49115.17</v>
          </cell>
        </row>
        <row r="19">
          <cell r="D19" t="str">
            <v>T3E</v>
          </cell>
          <cell r="E19">
            <v>40150</v>
          </cell>
          <cell r="F19">
            <v>677.7412227025585</v>
          </cell>
          <cell r="G19">
            <v>967.00117655201052</v>
          </cell>
          <cell r="H19">
            <v>880</v>
          </cell>
          <cell r="J19">
            <v>3212</v>
          </cell>
          <cell r="K19">
            <v>1177.17</v>
          </cell>
          <cell r="M19">
            <v>45419.17</v>
          </cell>
          <cell r="N19">
            <v>766.68602266339633</v>
          </cell>
          <cell r="O19">
            <v>1093.9076171361339</v>
          </cell>
          <cell r="P19">
            <v>2007.5</v>
          </cell>
          <cell r="Q19">
            <v>40150</v>
          </cell>
          <cell r="R19">
            <v>609270.04</v>
          </cell>
          <cell r="T19">
            <v>12045</v>
          </cell>
          <cell r="U19">
            <v>57464.17</v>
          </cell>
        </row>
        <row r="20">
          <cell r="D20" t="str">
            <v>T3C</v>
          </cell>
          <cell r="E20">
            <v>34100</v>
          </cell>
          <cell r="F20">
            <v>575.61583298025516</v>
          </cell>
          <cell r="G20">
            <v>821.28867049622806</v>
          </cell>
          <cell r="H20">
            <v>880</v>
          </cell>
          <cell r="J20">
            <v>2728</v>
          </cell>
          <cell r="K20">
            <v>1177.17</v>
          </cell>
          <cell r="M20">
            <v>38885.17</v>
          </cell>
          <cell r="N20">
            <v>656.39060176330872</v>
          </cell>
          <cell r="O20">
            <v>936.53811059588895</v>
          </cell>
          <cell r="P20">
            <v>1705</v>
          </cell>
          <cell r="Q20">
            <v>34100</v>
          </cell>
          <cell r="R20">
            <v>521182.04</v>
          </cell>
          <cell r="T20">
            <v>10230</v>
          </cell>
          <cell r="U20">
            <v>49115.17</v>
          </cell>
        </row>
        <row r="21">
          <cell r="D21" t="str">
            <v>T3Q</v>
          </cell>
          <cell r="E21">
            <v>29700</v>
          </cell>
          <cell r="F21">
            <v>501.34282227312548</v>
          </cell>
          <cell r="G21">
            <v>715.31593881929541</v>
          </cell>
          <cell r="H21">
            <v>880</v>
          </cell>
          <cell r="J21">
            <v>2376</v>
          </cell>
          <cell r="K21">
            <v>1177.17</v>
          </cell>
          <cell r="M21">
            <v>34133.17</v>
          </cell>
          <cell r="N21">
            <v>576.17575019960861</v>
          </cell>
          <cell r="O21">
            <v>822.08756038480158</v>
          </cell>
          <cell r="P21">
            <v>1485</v>
          </cell>
          <cell r="Q21">
            <v>29700</v>
          </cell>
          <cell r="R21">
            <v>457118.04</v>
          </cell>
          <cell r="T21">
            <v>8910</v>
          </cell>
          <cell r="U21">
            <v>43043.17</v>
          </cell>
        </row>
        <row r="22">
          <cell r="D22" t="str">
            <v>T3D</v>
          </cell>
          <cell r="E22">
            <v>25850</v>
          </cell>
          <cell r="F22">
            <v>436.35393790438695</v>
          </cell>
          <cell r="G22">
            <v>622.58979860197928</v>
          </cell>
          <cell r="H22">
            <v>880</v>
          </cell>
          <cell r="J22">
            <v>2068</v>
          </cell>
          <cell r="K22">
            <v>1177.17</v>
          </cell>
          <cell r="M22">
            <v>29975.17</v>
          </cell>
          <cell r="N22">
            <v>505.98775508137106</v>
          </cell>
          <cell r="O22">
            <v>721.94332895010029</v>
          </cell>
          <cell r="P22">
            <v>1292.5</v>
          </cell>
          <cell r="Q22">
            <v>25850</v>
          </cell>
          <cell r="R22">
            <v>401062.04</v>
          </cell>
          <cell r="T22">
            <v>7755</v>
          </cell>
          <cell r="U22">
            <v>37730.17</v>
          </cell>
        </row>
        <row r="23">
          <cell r="D23" t="str">
            <v>T2E</v>
          </cell>
          <cell r="E23">
            <v>29150</v>
          </cell>
          <cell r="F23">
            <v>492.05869593473426</v>
          </cell>
          <cell r="G23">
            <v>702.06934735967889</v>
          </cell>
          <cell r="H23">
            <v>880</v>
          </cell>
          <cell r="J23">
            <v>2332</v>
          </cell>
          <cell r="K23">
            <v>1177.17</v>
          </cell>
          <cell r="M23">
            <v>33539.17</v>
          </cell>
          <cell r="N23">
            <v>566.14889375414612</v>
          </cell>
          <cell r="O23">
            <v>807.78124160841571</v>
          </cell>
          <cell r="P23">
            <v>1457.5</v>
          </cell>
          <cell r="Q23">
            <v>29150</v>
          </cell>
          <cell r="R23">
            <v>449110.04</v>
          </cell>
          <cell r="T23">
            <v>8745</v>
          </cell>
          <cell r="U23">
            <v>42284.17</v>
          </cell>
        </row>
        <row r="24">
          <cell r="D24" t="str">
            <v>T2C</v>
          </cell>
          <cell r="E24">
            <v>25850</v>
          </cell>
          <cell r="F24">
            <v>436.35393790438695</v>
          </cell>
          <cell r="G24">
            <v>622.58979860197928</v>
          </cell>
          <cell r="H24">
            <v>880</v>
          </cell>
          <cell r="J24">
            <v>2068</v>
          </cell>
          <cell r="K24">
            <v>1177.17</v>
          </cell>
          <cell r="M24">
            <v>29975.17</v>
          </cell>
          <cell r="N24">
            <v>505.98775508137106</v>
          </cell>
          <cell r="O24">
            <v>721.94332895010029</v>
          </cell>
          <cell r="P24">
            <v>1292.5</v>
          </cell>
          <cell r="Q24">
            <v>25850</v>
          </cell>
          <cell r="R24">
            <v>401062.04</v>
          </cell>
          <cell r="T24">
            <v>7755</v>
          </cell>
          <cell r="U24">
            <v>37730.17</v>
          </cell>
        </row>
        <row r="25">
          <cell r="D25" t="str">
            <v>T2Q</v>
          </cell>
          <cell r="E25">
            <v>23100</v>
          </cell>
          <cell r="F25">
            <v>389.93330621243092</v>
          </cell>
          <cell r="G25">
            <v>556.35684130389643</v>
          </cell>
          <cell r="H25">
            <v>880</v>
          </cell>
          <cell r="J25">
            <v>1848</v>
          </cell>
          <cell r="K25">
            <v>1177.17</v>
          </cell>
          <cell r="M25">
            <v>27005.17</v>
          </cell>
          <cell r="N25">
            <v>455.85347285405857</v>
          </cell>
          <cell r="O25">
            <v>650.41173506817074</v>
          </cell>
          <cell r="P25">
            <v>1155</v>
          </cell>
          <cell r="Q25">
            <v>23100</v>
          </cell>
          <cell r="R25">
            <v>361022.04</v>
          </cell>
          <cell r="T25">
            <v>6930</v>
          </cell>
          <cell r="U25">
            <v>33935.17</v>
          </cell>
        </row>
        <row r="26">
          <cell r="D26" t="str">
            <v>T2D</v>
          </cell>
          <cell r="E26">
            <v>20515</v>
          </cell>
          <cell r="F26">
            <v>346.29791242199224</v>
          </cell>
          <cell r="G26">
            <v>494.09786144369855</v>
          </cell>
          <cell r="H26">
            <v>880</v>
          </cell>
          <cell r="J26">
            <v>1641.2</v>
          </cell>
          <cell r="K26">
            <v>1177.17</v>
          </cell>
          <cell r="M26">
            <v>24213.370000000003</v>
          </cell>
          <cell r="N26">
            <v>408.7272475603848</v>
          </cell>
          <cell r="O26">
            <v>583.17203681915703</v>
          </cell>
          <cell r="P26">
            <v>1025.75</v>
          </cell>
          <cell r="Q26">
            <v>20515</v>
          </cell>
          <cell r="R26">
            <v>323384.44000000006</v>
          </cell>
          <cell r="T26">
            <v>6154.5</v>
          </cell>
          <cell r="U26">
            <v>30367.870000000003</v>
          </cell>
        </row>
        <row r="27">
          <cell r="D27" t="str">
            <v>T1E</v>
          </cell>
          <cell r="E27">
            <v>22825</v>
          </cell>
          <cell r="F27">
            <v>385.29124304323528</v>
          </cell>
          <cell r="G27">
            <v>549.73354557408811</v>
          </cell>
          <cell r="H27">
            <v>880</v>
          </cell>
          <cell r="I27">
            <v>199.71875</v>
          </cell>
          <cell r="J27">
            <v>1826</v>
          </cell>
          <cell r="K27">
            <v>1177.17</v>
          </cell>
          <cell r="L27">
            <v>2282.5</v>
          </cell>
          <cell r="M27">
            <v>29190.388749999998</v>
          </cell>
          <cell r="N27">
            <v>492.74046731227912</v>
          </cell>
          <cell r="O27">
            <v>703.04209876115988</v>
          </cell>
          <cell r="P27">
            <v>1141.25</v>
          </cell>
          <cell r="Q27">
            <v>22825</v>
          </cell>
          <cell r="R27">
            <v>386804.66499999998</v>
          </cell>
          <cell r="T27">
            <v>6847.5</v>
          </cell>
          <cell r="U27">
            <v>36037.888749999998</v>
          </cell>
        </row>
        <row r="28">
          <cell r="D28" t="str">
            <v>T1C</v>
          </cell>
          <cell r="E28">
            <v>20515</v>
          </cell>
          <cell r="F28">
            <v>346.29791242199224</v>
          </cell>
          <cell r="G28">
            <v>494.09786144369855</v>
          </cell>
          <cell r="H28">
            <v>880</v>
          </cell>
          <cell r="I28">
            <v>179.50624999999999</v>
          </cell>
          <cell r="J28">
            <v>1641.2</v>
          </cell>
          <cell r="K28">
            <v>1177.17</v>
          </cell>
          <cell r="L28">
            <v>2051.5</v>
          </cell>
          <cell r="M28">
            <v>26444.376250000001</v>
          </cell>
          <cell r="N28">
            <v>446.38714553627648</v>
          </cell>
          <cell r="O28">
            <v>636.90517925115932</v>
          </cell>
          <cell r="P28">
            <v>1025.75</v>
          </cell>
          <cell r="Q28">
            <v>20515</v>
          </cell>
          <cell r="R28">
            <v>350156.51500000001</v>
          </cell>
          <cell r="T28">
            <v>6154.5</v>
          </cell>
          <cell r="U28">
            <v>32598.876250000001</v>
          </cell>
        </row>
        <row r="29">
          <cell r="D29" t="str">
            <v>T1Q</v>
          </cell>
          <cell r="E29">
            <v>18370</v>
          </cell>
          <cell r="F29">
            <v>310.08981970226648</v>
          </cell>
          <cell r="G29">
            <v>442.43615475119384</v>
          </cell>
          <cell r="H29">
            <v>880</v>
          </cell>
          <cell r="I29">
            <v>160.73749999999998</v>
          </cell>
          <cell r="J29">
            <v>1469.6000000000001</v>
          </cell>
          <cell r="K29">
            <v>1177.17</v>
          </cell>
          <cell r="L29">
            <v>1837</v>
          </cell>
          <cell r="M29">
            <v>23894.5075</v>
          </cell>
          <cell r="N29">
            <v>403.34477531570246</v>
          </cell>
          <cell r="O29">
            <v>575.49232542044433</v>
          </cell>
          <cell r="P29">
            <v>918.5</v>
          </cell>
          <cell r="Q29">
            <v>18370</v>
          </cell>
          <cell r="R29">
            <v>316126.08999999997</v>
          </cell>
          <cell r="T29">
            <v>5511</v>
          </cell>
          <cell r="U29">
            <v>29405.5075</v>
          </cell>
        </row>
        <row r="30">
          <cell r="D30" t="str">
            <v>T1D</v>
          </cell>
          <cell r="E30">
            <v>16225</v>
          </cell>
          <cell r="F30">
            <v>273.88172698254078</v>
          </cell>
          <cell r="G30">
            <v>390.77444805868919</v>
          </cell>
          <cell r="H30">
            <v>880</v>
          </cell>
          <cell r="I30">
            <v>141.96875</v>
          </cell>
          <cell r="J30">
            <v>1298</v>
          </cell>
          <cell r="K30">
            <v>1177.17</v>
          </cell>
          <cell r="L30">
            <v>1622.5</v>
          </cell>
          <cell r="M30">
            <v>21344.638749999998</v>
          </cell>
          <cell r="N30">
            <v>360.30240509512851</v>
          </cell>
          <cell r="O30">
            <v>514.07947158972934</v>
          </cell>
          <cell r="P30">
            <v>811.25</v>
          </cell>
          <cell r="Q30">
            <v>16225</v>
          </cell>
          <cell r="R30">
            <v>282095.66499999998</v>
          </cell>
          <cell r="T30">
            <v>4867.5</v>
          </cell>
          <cell r="U30">
            <v>26212.138749999998</v>
          </cell>
        </row>
        <row r="31">
          <cell r="D31" t="str">
            <v>E3E</v>
          </cell>
          <cell r="E31">
            <v>17600</v>
          </cell>
          <cell r="F31">
            <v>297.0920428285188</v>
          </cell>
          <cell r="G31">
            <v>423.89092670773067</v>
          </cell>
          <cell r="H31">
            <v>880</v>
          </cell>
          <cell r="J31">
            <v>1408</v>
          </cell>
          <cell r="K31">
            <v>1177.17</v>
          </cell>
          <cell r="L31">
            <v>1760</v>
          </cell>
          <cell r="M31">
            <v>22825.17</v>
          </cell>
          <cell r="N31">
            <v>385.29411268228534</v>
          </cell>
          <cell r="O31">
            <v>549.73763997508479</v>
          </cell>
          <cell r="P31">
            <v>880</v>
          </cell>
          <cell r="Q31">
            <v>17600</v>
          </cell>
          <cell r="R31">
            <v>302062.03999999998</v>
          </cell>
          <cell r="T31">
            <v>5280</v>
          </cell>
          <cell r="U31">
            <v>28105.17</v>
          </cell>
        </row>
        <row r="32">
          <cell r="D32" t="str">
            <v>E3C</v>
          </cell>
          <cell r="E32">
            <v>16225</v>
          </cell>
          <cell r="F32">
            <v>273.88172698254078</v>
          </cell>
          <cell r="G32">
            <v>390.77444805868919</v>
          </cell>
          <cell r="H32">
            <v>880</v>
          </cell>
          <cell r="J32">
            <v>1298</v>
          </cell>
          <cell r="K32">
            <v>1177.17</v>
          </cell>
          <cell r="L32">
            <v>1622.5</v>
          </cell>
          <cell r="M32">
            <v>21202.67</v>
          </cell>
          <cell r="N32">
            <v>357.90593998403125</v>
          </cell>
          <cell r="O32">
            <v>510.6601951692158</v>
          </cell>
          <cell r="P32">
            <v>811.25</v>
          </cell>
          <cell r="Q32">
            <v>16225</v>
          </cell>
          <cell r="R32">
            <v>280392.03999999998</v>
          </cell>
          <cell r="T32">
            <v>4867.5</v>
          </cell>
          <cell r="U32">
            <v>26070.17</v>
          </cell>
        </row>
        <row r="33">
          <cell r="D33" t="str">
            <v>E3Q</v>
          </cell>
          <cell r="E33">
            <v>15400</v>
          </cell>
          <cell r="F33">
            <v>259.95553747495393</v>
          </cell>
          <cell r="G33">
            <v>370.90456086926429</v>
          </cell>
          <cell r="H33">
            <v>880</v>
          </cell>
          <cell r="J33">
            <v>1232</v>
          </cell>
          <cell r="K33">
            <v>1177.17</v>
          </cell>
          <cell r="L33">
            <v>1540</v>
          </cell>
          <cell r="M33">
            <v>20229.169999999998</v>
          </cell>
          <cell r="N33">
            <v>341.47303636507883</v>
          </cell>
          <cell r="O33">
            <v>487.21372828569451</v>
          </cell>
          <cell r="P33">
            <v>770</v>
          </cell>
          <cell r="Q33">
            <v>15400</v>
          </cell>
          <cell r="R33">
            <v>267390.03999999998</v>
          </cell>
          <cell r="T33">
            <v>4620</v>
          </cell>
          <cell r="U33">
            <v>24849.17</v>
          </cell>
        </row>
        <row r="34">
          <cell r="D34" t="str">
            <v>E3D</v>
          </cell>
          <cell r="E34">
            <v>14025</v>
          </cell>
          <cell r="F34">
            <v>236.74522162897591</v>
          </cell>
          <cell r="G34">
            <v>337.78808222022286</v>
          </cell>
          <cell r="H34">
            <v>880</v>
          </cell>
          <cell r="J34">
            <v>1122</v>
          </cell>
          <cell r="K34">
            <v>1177.17</v>
          </cell>
          <cell r="L34">
            <v>1402.5</v>
          </cell>
          <cell r="M34">
            <v>18606.669999999998</v>
          </cell>
          <cell r="N34">
            <v>314.08486366682473</v>
          </cell>
          <cell r="O34">
            <v>448.13628347982552</v>
          </cell>
          <cell r="P34">
            <v>701.25</v>
          </cell>
          <cell r="Q34">
            <v>14025</v>
          </cell>
          <cell r="R34">
            <v>245720.03999999998</v>
          </cell>
          <cell r="T34">
            <v>4207.5</v>
          </cell>
          <cell r="U34">
            <v>22814.17</v>
          </cell>
        </row>
        <row r="35">
          <cell r="D35" t="str">
            <v>E2E</v>
          </cell>
          <cell r="E35">
            <v>15125</v>
          </cell>
          <cell r="F35">
            <v>255.31347430575835</v>
          </cell>
          <cell r="G35">
            <v>364.28126513945602</v>
          </cell>
          <cell r="H35">
            <v>880</v>
          </cell>
          <cell r="J35">
            <v>1210</v>
          </cell>
          <cell r="K35">
            <v>1177.17</v>
          </cell>
          <cell r="L35">
            <v>1512.5</v>
          </cell>
          <cell r="M35">
            <v>19904.669999999998</v>
          </cell>
          <cell r="N35">
            <v>335.99540182542802</v>
          </cell>
          <cell r="O35">
            <v>479.39823932452072</v>
          </cell>
          <cell r="P35">
            <v>756.25</v>
          </cell>
          <cell r="Q35">
            <v>15125</v>
          </cell>
          <cell r="R35">
            <v>263056.03999999998</v>
          </cell>
          <cell r="T35">
            <v>4537.5</v>
          </cell>
          <cell r="U35">
            <v>24442.17</v>
          </cell>
        </row>
        <row r="36">
          <cell r="D36" t="str">
            <v>E2C</v>
          </cell>
          <cell r="E36">
            <v>14025</v>
          </cell>
          <cell r="F36">
            <v>236.74522162897591</v>
          </cell>
          <cell r="G36">
            <v>337.78808222022286</v>
          </cell>
          <cell r="H36">
            <v>880</v>
          </cell>
          <cell r="J36">
            <v>1122</v>
          </cell>
          <cell r="K36">
            <v>1177.17</v>
          </cell>
          <cell r="L36">
            <v>1402.5</v>
          </cell>
          <cell r="M36">
            <v>18606.669999999998</v>
          </cell>
          <cell r="N36">
            <v>314.08486366682473</v>
          </cell>
          <cell r="O36">
            <v>448.13628347982552</v>
          </cell>
          <cell r="P36">
            <v>701.25</v>
          </cell>
          <cell r="Q36">
            <v>14025</v>
          </cell>
          <cell r="R36">
            <v>245720.03999999998</v>
          </cell>
          <cell r="T36">
            <v>4207.5</v>
          </cell>
          <cell r="U36">
            <v>22814.17</v>
          </cell>
        </row>
        <row r="37">
          <cell r="D37" t="str">
            <v>E2Q</v>
          </cell>
          <cell r="E37">
            <v>12925</v>
          </cell>
          <cell r="F37">
            <v>218.17696895219348</v>
          </cell>
          <cell r="G37">
            <v>311.29489930098964</v>
          </cell>
          <cell r="H37">
            <v>880</v>
          </cell>
          <cell r="J37">
            <v>1034</v>
          </cell>
          <cell r="K37">
            <v>1177.17</v>
          </cell>
          <cell r="L37">
            <v>1292.5</v>
          </cell>
          <cell r="M37">
            <v>17308.669999999998</v>
          </cell>
          <cell r="N37">
            <v>292.17432550822144</v>
          </cell>
          <cell r="O37">
            <v>416.87432763513038</v>
          </cell>
          <cell r="P37">
            <v>646.25</v>
          </cell>
          <cell r="Q37">
            <v>12925</v>
          </cell>
          <cell r="R37">
            <v>228384.03999999998</v>
          </cell>
          <cell r="T37">
            <v>3877.5</v>
          </cell>
          <cell r="U37">
            <v>21186.17</v>
          </cell>
        </row>
        <row r="38">
          <cell r="D38" t="str">
            <v>E2D</v>
          </cell>
          <cell r="E38">
            <v>11825</v>
          </cell>
          <cell r="F38">
            <v>199.60871627541107</v>
          </cell>
          <cell r="G38">
            <v>284.80171638175653</v>
          </cell>
          <cell r="H38">
            <v>880</v>
          </cell>
          <cell r="J38">
            <v>946</v>
          </cell>
          <cell r="K38">
            <v>1177.17</v>
          </cell>
          <cell r="L38">
            <v>1182.5</v>
          </cell>
          <cell r="M38">
            <v>16010.67</v>
          </cell>
          <cell r="N38">
            <v>270.26378734961821</v>
          </cell>
          <cell r="O38">
            <v>385.6123717904353</v>
          </cell>
          <cell r="P38">
            <v>591.25</v>
          </cell>
          <cell r="Q38">
            <v>11825</v>
          </cell>
          <cell r="R38">
            <v>211048.04</v>
          </cell>
          <cell r="T38">
            <v>3547.5</v>
          </cell>
          <cell r="U38">
            <v>19558.169999999998</v>
          </cell>
        </row>
        <row r="39">
          <cell r="D39" t="str">
            <v>E1E</v>
          </cell>
          <cell r="E39">
            <v>12650</v>
          </cell>
          <cell r="F39">
            <v>213.5349057829979</v>
          </cell>
          <cell r="G39">
            <v>304.67160357118144</v>
          </cell>
          <cell r="H39">
            <v>880</v>
          </cell>
          <cell r="I39">
            <v>110.6875</v>
          </cell>
          <cell r="J39">
            <v>1012</v>
          </cell>
          <cell r="K39">
            <v>1177.17</v>
          </cell>
          <cell r="L39">
            <v>1265</v>
          </cell>
          <cell r="M39">
            <v>17094.857499999998</v>
          </cell>
          <cell r="N39">
            <v>288.56512139417191</v>
          </cell>
          <cell r="O39">
            <v>411.72471520520452</v>
          </cell>
          <cell r="P39">
            <v>632.5</v>
          </cell>
          <cell r="Q39">
            <v>12650</v>
          </cell>
          <cell r="R39">
            <v>225378.28999999998</v>
          </cell>
          <cell r="T39">
            <v>3795</v>
          </cell>
          <cell r="U39">
            <v>20889.857499999998</v>
          </cell>
        </row>
        <row r="40">
          <cell r="D40" t="str">
            <v>E1C</v>
          </cell>
          <cell r="E40">
            <v>11825</v>
          </cell>
          <cell r="F40">
            <v>199.60871627541107</v>
          </cell>
          <cell r="G40">
            <v>284.80171638175653</v>
          </cell>
          <cell r="H40">
            <v>880</v>
          </cell>
          <cell r="I40">
            <v>103.46875</v>
          </cell>
          <cell r="J40">
            <v>946</v>
          </cell>
          <cell r="K40">
            <v>1177.17</v>
          </cell>
          <cell r="L40">
            <v>1182.5</v>
          </cell>
          <cell r="M40">
            <v>16114.13875</v>
          </cell>
          <cell r="N40">
            <v>272.01036361702808</v>
          </cell>
          <cell r="O40">
            <v>388.1043868087757</v>
          </cell>
          <cell r="P40">
            <v>591.25</v>
          </cell>
          <cell r="Q40">
            <v>11825</v>
          </cell>
          <cell r="R40">
            <v>212289.66500000001</v>
          </cell>
          <cell r="T40">
            <v>3547.5</v>
          </cell>
          <cell r="U40">
            <v>19661.638749999998</v>
          </cell>
        </row>
        <row r="41">
          <cell r="D41" t="str">
            <v>E1Q</v>
          </cell>
          <cell r="E41">
            <v>11000</v>
          </cell>
          <cell r="F41">
            <v>185.68252676782424</v>
          </cell>
          <cell r="G41">
            <v>264.93182919233163</v>
          </cell>
          <cell r="H41">
            <v>880</v>
          </cell>
          <cell r="I41">
            <v>96.25</v>
          </cell>
          <cell r="J41">
            <v>880</v>
          </cell>
          <cell r="K41">
            <v>1177.17</v>
          </cell>
          <cell r="L41">
            <v>1100</v>
          </cell>
          <cell r="M41">
            <v>15133.42</v>
          </cell>
          <cell r="N41">
            <v>255.45560583988424</v>
          </cell>
          <cell r="O41">
            <v>364.48405841234683</v>
          </cell>
          <cell r="P41">
            <v>550</v>
          </cell>
          <cell r="Q41">
            <v>11000</v>
          </cell>
          <cell r="R41">
            <v>199201.04</v>
          </cell>
          <cell r="T41">
            <v>3300</v>
          </cell>
          <cell r="U41">
            <v>18433.419999999998</v>
          </cell>
        </row>
        <row r="42">
          <cell r="D42" t="str">
            <v>E1D</v>
          </cell>
          <cell r="E42">
            <v>10175</v>
          </cell>
          <cell r="F42">
            <v>171.75633726023742</v>
          </cell>
          <cell r="G42">
            <v>245.06194200290676</v>
          </cell>
          <cell r="H42">
            <v>880</v>
          </cell>
          <cell r="I42">
            <v>89.03125</v>
          </cell>
          <cell r="J42">
            <v>814</v>
          </cell>
          <cell r="K42">
            <v>1177.17</v>
          </cell>
          <cell r="L42">
            <v>1017.5</v>
          </cell>
          <cell r="M42">
            <v>14152.70125</v>
          </cell>
          <cell r="N42">
            <v>238.90084806274044</v>
          </cell>
          <cell r="O42">
            <v>340.86373001591807</v>
          </cell>
          <cell r="P42">
            <v>508.75</v>
          </cell>
          <cell r="Q42">
            <v>10175</v>
          </cell>
          <cell r="R42">
            <v>186112.41500000001</v>
          </cell>
          <cell r="T42">
            <v>3052.5</v>
          </cell>
          <cell r="U42">
            <v>17205.201249999998</v>
          </cell>
        </row>
      </sheetData>
      <sheetData sheetId="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rier des actions"/>
      <sheetName val="Planning perso expat"/>
      <sheetName val="Planning perso local"/>
      <sheetName val="SaisieCoûtsBudget"/>
      <sheetName val="SaisieRessourcesBudget"/>
      <sheetName val="TablesCodes"/>
      <sheetName val="BudgetGlobal1"/>
      <sheetName val="BudgetGlobal2"/>
      <sheetName val="BudgetGlobal3"/>
      <sheetName val="BudgetGlobal4"/>
      <sheetName val="BudgetGlobal5"/>
      <sheetName val="BudgetCroisé1"/>
      <sheetName val="BudgetCroisé2"/>
      <sheetName val="BudgetGlobalMois1"/>
      <sheetName val="BudgetGlobalMois2"/>
      <sheetName val="BudgetGlobalMois3"/>
      <sheetName val="PlanFinancement1Tous"/>
      <sheetName val="PlanFinancement1TousECU"/>
      <sheetName val="PlanFinancement1Signé"/>
      <sheetName val="PlanFinancement2Tous"/>
      <sheetName val="PlanFinancement2Signé"/>
      <sheetName val="PlanFinancement3Tous"/>
      <sheetName val="PlanFinancement3Signé"/>
      <sheetName val="PlanFinancementMois1Tous"/>
      <sheetName val="PlanFinancementMois1Signé"/>
      <sheetName val="PlanFinancementMois2Tous"/>
      <sheetName val="PlanFinancementMois2Signé"/>
      <sheetName val="Calendrier_des_actions"/>
      <sheetName val="Planning_perso_expat"/>
      <sheetName val="Planning_perso_local"/>
      <sheetName val="Calendrier_des_actions4"/>
      <sheetName val="Planning_perso_expat4"/>
      <sheetName val="Planning_perso_local4"/>
      <sheetName val="Calendrier_des_actions3"/>
      <sheetName val="Planning_perso_expat3"/>
      <sheetName val="Planning_perso_local3"/>
      <sheetName val="Calendrier_des_actions1"/>
      <sheetName val="Planning_perso_expat1"/>
      <sheetName val="Planning_perso_local1"/>
      <sheetName val="Calendrier_des_actions2"/>
      <sheetName val="Planning_perso_expat2"/>
      <sheetName val="Planning_perso_local2"/>
      <sheetName val="Calendrier_des_actions5"/>
      <sheetName val="Planning_perso_expat5"/>
      <sheetName val="Planning_perso_local5"/>
      <sheetName val="Calendrier_des_actions6"/>
      <sheetName val="Planning_perso_expat6"/>
      <sheetName val="Planning_perso_local6"/>
      <sheetName val="Calendrier_des_actions7"/>
      <sheetName val="Planning_perso_expat7"/>
      <sheetName val="Planning_perso_local7"/>
      <sheetName val="Calendrier_des_actions8"/>
      <sheetName val="Planning_perso_expat8"/>
      <sheetName val="Planning_perso_local8"/>
      <sheetName val="Calendrier_des_actions10"/>
      <sheetName val="Planning_perso_expat10"/>
      <sheetName val="Planning_perso_local10"/>
      <sheetName val="Calendrier_des_actions9"/>
      <sheetName val="Planning_perso_expat9"/>
      <sheetName val="Planning_perso_local9"/>
      <sheetName val="Calendrier_des_actions11"/>
      <sheetName val="Planning_perso_expat11"/>
      <sheetName val="Planning_perso_local11"/>
      <sheetName val="Calendrier_des_actions12"/>
      <sheetName val="Planning_perso_expat12"/>
      <sheetName val="Planning_perso_local12"/>
      <sheetName val="Text"/>
      <sheetName val="Calendrier_des_actions13"/>
      <sheetName val="Planning_perso_expat13"/>
      <sheetName val="Planning_perso_local13"/>
      <sheetName val="Salary &amp; job scale"/>
      <sheetName val="Rapport de stock"/>
      <sheetName val="Salary_&amp;_job_scale"/>
      <sheetName val="Calendrier_des_actions14"/>
      <sheetName val="Planning_perso_expat14"/>
      <sheetName val="Planning_perso_local14"/>
      <sheetName val="Salary_&amp;_job_scale1"/>
      <sheetName val="Calendrier_des_actions15"/>
      <sheetName val="Planning_perso_expat15"/>
      <sheetName val="Planning_perso_local15"/>
      <sheetName val="Salary_&amp;_job_scale2"/>
      <sheetName val="Calendrier_des_actions17"/>
      <sheetName val="Planning_perso_expat17"/>
      <sheetName val="Planning_perso_local17"/>
      <sheetName val="Salary_&amp;_job_scale4"/>
      <sheetName val="Calendrier_des_actions16"/>
      <sheetName val="Planning_perso_expat16"/>
      <sheetName val="Planning_perso_local16"/>
      <sheetName val="Salary_&amp;_job_scale3"/>
      <sheetName val="Calendrier_des_actions18"/>
      <sheetName val="Planning_perso_expat18"/>
      <sheetName val="Planning_perso_local18"/>
      <sheetName val="Salary_&amp;_job_scale5"/>
      <sheetName val="Calendrier_des_actions19"/>
      <sheetName val="Planning_perso_expat19"/>
      <sheetName val="Planning_perso_local19"/>
      <sheetName val="Salary_&amp;_job_scale6"/>
      <sheetName val="Rapport_de_stock"/>
      <sheetName val="Paramètres"/>
      <sheetName val="Lists"/>
      <sheetName val="Paramétrages"/>
      <sheetName val="SALARY SCALE"/>
      <sheetName val="Sheet3"/>
      <sheetName val="Calendrier_des_actions20"/>
      <sheetName val="Planning_perso_expat20"/>
      <sheetName val="Planning_perso_local20"/>
      <sheetName val="Salary_&amp;_job_scale7"/>
      <sheetName val="Rapport_de_stock1"/>
      <sheetName val="Calendrier_des_actions26"/>
      <sheetName val="Planning_perso_expat26"/>
      <sheetName val="Planning_perso_local26"/>
      <sheetName val="Salary_&amp;_job_scale13"/>
      <sheetName val="Rapport_de_stock7"/>
      <sheetName val="Calendrier_des_actions21"/>
      <sheetName val="Planning_perso_expat21"/>
      <sheetName val="Planning_perso_local21"/>
      <sheetName val="Salary_&amp;_job_scale8"/>
      <sheetName val="Rapport_de_stock2"/>
      <sheetName val="Calendrier_des_actions22"/>
      <sheetName val="Planning_perso_expat22"/>
      <sheetName val="Planning_perso_local22"/>
      <sheetName val="Salary_&amp;_job_scale9"/>
      <sheetName val="Rapport_de_stock3"/>
      <sheetName val="Calendrier_des_actions23"/>
      <sheetName val="Planning_perso_expat23"/>
      <sheetName val="Planning_perso_local23"/>
      <sheetName val="Salary_&amp;_job_scale10"/>
      <sheetName val="Rapport_de_stock4"/>
      <sheetName val="Calendrier_des_actions24"/>
      <sheetName val="Planning_perso_expat24"/>
      <sheetName val="Planning_perso_local24"/>
      <sheetName val="Salary_&amp;_job_scale11"/>
      <sheetName val="Rapport_de_stock5"/>
      <sheetName val="Calendrier_des_actions25"/>
      <sheetName val="Planning_perso_expat25"/>
      <sheetName val="Planning_perso_local25"/>
      <sheetName val="Salary_&amp;_job_scale12"/>
      <sheetName val="Rapport_de_stock6"/>
      <sheetName val="Payledger"/>
      <sheetName val="FBM Results"/>
      <sheetName val="SALARY_SCALE1"/>
      <sheetName val="SALARY_SCALE"/>
      <sheetName val="SALARY_SCALE3"/>
      <sheetName val="SALARY_SCALE2"/>
      <sheetName val="SALARY_SCALE4"/>
      <sheetName val="Calendrier_des_actions34"/>
      <sheetName val="Planning_perso_expat34"/>
      <sheetName val="Planning_perso_local34"/>
      <sheetName val="Salary_&amp;_job_scale21"/>
      <sheetName val="Rapport_de_stock15"/>
      <sheetName val="SALARY_SCALE14"/>
      <sheetName val="SALARY_SCALE6"/>
      <sheetName val="SALARY_SCALE5"/>
      <sheetName val="Calendrier_des_actions27"/>
      <sheetName val="Planning_perso_expat27"/>
      <sheetName val="Planning_perso_local27"/>
      <sheetName val="Salary_&amp;_job_scale14"/>
      <sheetName val="Rapport_de_stock8"/>
      <sheetName val="SALARY_SCALE7"/>
      <sheetName val="Calendrier_des_actions29"/>
      <sheetName val="Planning_perso_expat29"/>
      <sheetName val="Planning_perso_local29"/>
      <sheetName val="Salary_&amp;_job_scale16"/>
      <sheetName val="Rapport_de_stock10"/>
      <sheetName val="SALARY_SCALE9"/>
      <sheetName val="Calendrier_des_actions28"/>
      <sheetName val="Planning_perso_expat28"/>
      <sheetName val="Planning_perso_local28"/>
      <sheetName val="Salary_&amp;_job_scale15"/>
      <sheetName val="Rapport_de_stock9"/>
      <sheetName val="SALARY_SCALE8"/>
      <sheetName val="Calendrier_des_actions30"/>
      <sheetName val="Planning_perso_expat30"/>
      <sheetName val="Planning_perso_local30"/>
      <sheetName val="Salary_&amp;_job_scale17"/>
      <sheetName val="Rapport_de_stock11"/>
      <sheetName val="SALARY_SCALE10"/>
      <sheetName val="Calendrier_des_actions31"/>
      <sheetName val="Planning_perso_expat31"/>
      <sheetName val="Planning_perso_local31"/>
      <sheetName val="Salary_&amp;_job_scale18"/>
      <sheetName val="Rapport_de_stock12"/>
      <sheetName val="SALARY_SCALE11"/>
      <sheetName val="Calendrier_des_actions32"/>
      <sheetName val="Planning_perso_expat32"/>
      <sheetName val="Planning_perso_local32"/>
      <sheetName val="Salary_&amp;_job_scale19"/>
      <sheetName val="Rapport_de_stock13"/>
      <sheetName val="SALARY_SCALE12"/>
      <sheetName val="Calendrier_des_actions33"/>
      <sheetName val="Planning_perso_expat33"/>
      <sheetName val="Planning_perso_local33"/>
      <sheetName val="Salary_&amp;_job_scale20"/>
      <sheetName val="Rapport_de_stock14"/>
      <sheetName val="SALARY_SCALE13"/>
      <sheetName val="Calendrier_des_actions35"/>
      <sheetName val="Planning_perso_expat35"/>
      <sheetName val="Planning_perso_local35"/>
      <sheetName val="Salary_&amp;_job_scale22"/>
      <sheetName val="Rapport_de_stock16"/>
      <sheetName val="SALARY_SCALE15"/>
      <sheetName val="Calendrier_des_actions36"/>
      <sheetName val="Planning_perso_expat36"/>
      <sheetName val="Planning_perso_local36"/>
      <sheetName val="Salary_&amp;_job_scale23"/>
      <sheetName val="Rapport_de_stock17"/>
      <sheetName val="SALARY_SCALE16"/>
      <sheetName val="Staff Costs"/>
      <sheetName val="Caisse"/>
      <sheetName val="INPUT"/>
      <sheetName val="Employee Register"/>
      <sheetName val="PARAMETRES"/>
      <sheetName val="irc summary"/>
      <sheetName val="Cox"/>
      <sheetName val="FBM_Results"/>
      <sheetName val="Employee_Register"/>
      <sheetName val="irc_summary"/>
      <sheetName val="Calendrier_des_actions37"/>
      <sheetName val="Planning_perso_expat37"/>
      <sheetName val="Planning_perso_local37"/>
      <sheetName val="Salary_&amp;_job_scale24"/>
      <sheetName val="Rapport_de_stock18"/>
      <sheetName val="SALARY_SCALE17"/>
      <sheetName val="Calendrier_des_actions38"/>
      <sheetName val="Planning_perso_expat38"/>
      <sheetName val="Planning_perso_local38"/>
      <sheetName val="Salary_&amp;_job_scale25"/>
      <sheetName val="Rapport_de_stock19"/>
      <sheetName val="SALARY_SCALE18"/>
      <sheetName val="FBM_Results1"/>
      <sheetName val="Calendrier_des_actions39"/>
      <sheetName val="Planning_perso_expat39"/>
      <sheetName val="Planning_perso_local39"/>
      <sheetName val="Salary_&amp;_job_scale26"/>
      <sheetName val="Rapport_de_stock20"/>
      <sheetName val="SALARY_SCALE19"/>
      <sheetName val="FBM_Results2"/>
      <sheetName val="Calendrier_des_actions40"/>
      <sheetName val="Planning_perso_expat40"/>
      <sheetName val="Planning_perso_local40"/>
      <sheetName val="Salary_&amp;_job_scale27"/>
      <sheetName val="Rapport_de_stock21"/>
      <sheetName val="SALARY_SCALE20"/>
      <sheetName val="FBM_Results3"/>
      <sheetName val="Calendrier_des_actions41"/>
      <sheetName val="Planning_perso_expat41"/>
      <sheetName val="Planning_perso_local41"/>
      <sheetName val="Salary_&amp;_job_scale28"/>
      <sheetName val="Rapport_de_stock22"/>
      <sheetName val="SALARY_SCALE21"/>
      <sheetName val="FBM_Results4"/>
      <sheetName val="Calendrier_des_actions42"/>
      <sheetName val="Planning_perso_expat42"/>
      <sheetName val="Planning_perso_local42"/>
      <sheetName val="Salary_&amp;_job_scale29"/>
      <sheetName val="Rapport_de_stock23"/>
      <sheetName val="SALARY_SCALE22"/>
      <sheetName val="FBM_Results5"/>
      <sheetName val="Calendrier_des_actions43"/>
      <sheetName val="Planning_perso_expat43"/>
      <sheetName val="Planning_perso_local43"/>
      <sheetName val="Salary_&amp;_job_scale30"/>
      <sheetName val="Rapport_de_stock24"/>
      <sheetName val="SALARY_SCALE23"/>
      <sheetName val="FBM_Results6"/>
      <sheetName val="Calendrier_des_actions44"/>
      <sheetName val="Planning_perso_expat44"/>
      <sheetName val="Planning_perso_local44"/>
      <sheetName val="Salary_&amp;_job_scale31"/>
      <sheetName val="Rapport_de_stock25"/>
      <sheetName val="SALARY_SCALE24"/>
      <sheetName val="FBM_Results7"/>
      <sheetName val="Calendrier_des_actions45"/>
      <sheetName val="Planning_perso_expat45"/>
      <sheetName val="Planning_perso_local45"/>
      <sheetName val="Salary_&amp;_job_scale32"/>
      <sheetName val="Rapport_de_stock26"/>
      <sheetName val="SALARY_SCALE25"/>
      <sheetName val="FBM_Results8"/>
      <sheetName val="Calendrier_des_actions46"/>
      <sheetName val="Planning_perso_expat46"/>
      <sheetName val="Planning_perso_local46"/>
      <sheetName val="Salary_&amp;_job_scale33"/>
      <sheetName val="Rapport_de_stock27"/>
      <sheetName val="SALARY_SCALE26"/>
      <sheetName val="FBM_Results9"/>
      <sheetName val="Calendrier_des_actions47"/>
      <sheetName val="Planning_perso_expat47"/>
      <sheetName val="Planning_perso_local47"/>
      <sheetName val="Salary_&amp;_job_scale34"/>
      <sheetName val="Rapport_de_stock28"/>
      <sheetName val="SALARY_SCALE27"/>
      <sheetName val="FBM_Results10"/>
      <sheetName val="Calendrier_des_actions48"/>
      <sheetName val="Planning_perso_expat48"/>
      <sheetName val="Planning_perso_local48"/>
      <sheetName val="Salary_&amp;_job_scale35"/>
      <sheetName val="Rapport_de_stock29"/>
      <sheetName val="SALARY_SCALE28"/>
      <sheetName val="FBM_Results11"/>
      <sheetName val="Calendrier_des_actions49"/>
      <sheetName val="Planning_perso_expat49"/>
      <sheetName val="Planning_perso_local49"/>
      <sheetName val="Salary_&amp;_job_scale36"/>
      <sheetName val="Rapport_de_stock30"/>
      <sheetName val="SALARY_SCALE29"/>
      <sheetName val="FBM_Results12"/>
      <sheetName val="Budget"/>
      <sheetName val="calcul salaires"/>
      <sheetName val="Signature sheet"/>
      <sheetName val="Backend serv"/>
      <sheetName val="Backend drugs"/>
      <sheetName val="Forecast Prog "/>
      <sheetName val="PFI_D4G"/>
      <sheetName val="detail pact"/>
      <sheetName val="Summary Pact"/>
      <sheetName val="Calendrier_des_actions50"/>
      <sheetName val="Planning_perso_expat50"/>
      <sheetName val="Planning_perso_local50"/>
      <sheetName val="Salary_&amp;_job_scale37"/>
      <sheetName val="Rapport_de_stock31"/>
      <sheetName val="SALARY_SCALE30"/>
      <sheetName val="FBM_Results13"/>
      <sheetName val="Staff_Costs"/>
      <sheetName val="Calendrier_des_actions51"/>
      <sheetName val="Planning_perso_expat51"/>
      <sheetName val="Planning_perso_local51"/>
      <sheetName val="Salary_&amp;_job_scale38"/>
      <sheetName val="Rapport_de_stock32"/>
      <sheetName val="SALARY_SCALE31"/>
      <sheetName val="FBM_Results14"/>
      <sheetName val="Staff_Costs1"/>
      <sheetName val="Data Sheet"/>
      <sheetName val="Staff &amp; MVD"/>
      <sheetName val="barêmes"/>
      <sheetName val="Schedule Items-Labor"/>
      <sheetName val="Employee_Register5"/>
      <sheetName val="irc_summary5"/>
      <sheetName val="Employee_Register3"/>
      <sheetName val="irc_summary3"/>
      <sheetName val="Employee_Register1"/>
      <sheetName val="irc_summary1"/>
      <sheetName val="Employee_Register2"/>
      <sheetName val="irc_summary2"/>
      <sheetName val="Employee_Register4"/>
      <sheetName val="irc_summary4"/>
      <sheetName val="Employee_Register6"/>
      <sheetName val="irc_summary6"/>
      <sheetName val="Employee_Register7"/>
      <sheetName val="irc_summary7"/>
      <sheetName val="Employee_Register9"/>
      <sheetName val="irc_summary9"/>
      <sheetName val="Employee_Register8"/>
      <sheetName val="irc_summary8"/>
    </sheetNames>
    <sheetDataSet>
      <sheetData sheetId="0">
        <row r="4">
          <cell r="K4" t="str">
            <v>Code</v>
          </cell>
        </row>
      </sheetData>
      <sheetData sheetId="1">
        <row r="4">
          <cell r="K4" t="str">
            <v>Code</v>
          </cell>
        </row>
      </sheetData>
      <sheetData sheetId="2">
        <row r="4">
          <cell r="K4" t="str">
            <v>Code</v>
          </cell>
        </row>
      </sheetData>
      <sheetData sheetId="3">
        <row r="4">
          <cell r="K4" t="str">
            <v>Code</v>
          </cell>
        </row>
      </sheetData>
      <sheetData sheetId="4">
        <row r="4">
          <cell r="K4" t="str">
            <v>Code</v>
          </cell>
        </row>
      </sheetData>
      <sheetData sheetId="5" refreshError="1">
        <row r="4">
          <cell r="K4" t="str">
            <v>Code</v>
          </cell>
          <cell r="L4" t="str">
            <v>Libellé</v>
          </cell>
          <cell r="M4" t="str">
            <v>Code + libellé</v>
          </cell>
          <cell r="N4" t="str">
            <v>Groupe</v>
          </cell>
          <cell r="W4" t="str">
            <v>Code</v>
          </cell>
          <cell r="X4" t="str">
            <v>libellé</v>
          </cell>
          <cell r="Y4" t="str">
            <v>Ordre</v>
          </cell>
        </row>
        <row r="5">
          <cell r="K5">
            <v>100</v>
          </cell>
          <cell r="L5" t="str">
            <v>Per Diem</v>
          </cell>
          <cell r="M5" t="str">
            <v>100 : Per Diem</v>
          </cell>
          <cell r="N5" t="str">
            <v>EXPAT</v>
          </cell>
          <cell r="W5" t="str">
            <v>EXPAT</v>
          </cell>
          <cell r="X5" t="str">
            <v>Personnel expatrié</v>
          </cell>
          <cell r="Y5">
            <v>1</v>
          </cell>
        </row>
        <row r="6">
          <cell r="K6">
            <v>101</v>
          </cell>
          <cell r="L6" t="str">
            <v>Frais de vie équipe</v>
          </cell>
          <cell r="M6" t="str">
            <v>101 : Frais de vie équipe</v>
          </cell>
          <cell r="N6" t="str">
            <v>EXPAT</v>
          </cell>
          <cell r="W6" t="str">
            <v>LOCAL</v>
          </cell>
          <cell r="X6" t="str">
            <v>Personnel local</v>
          </cell>
          <cell r="Y6">
            <v>2</v>
          </cell>
        </row>
        <row r="7">
          <cell r="K7">
            <v>103</v>
          </cell>
          <cell r="L7" t="str">
            <v>Frais médicaux/rapatriement expat</v>
          </cell>
          <cell r="M7" t="str">
            <v>103 : Frais médicaux/rapatriement expat</v>
          </cell>
          <cell r="N7" t="str">
            <v>EXPAT</v>
          </cell>
          <cell r="W7" t="str">
            <v>ADMIN</v>
          </cell>
          <cell r="X7" t="str">
            <v>Frais adminitratifs</v>
          </cell>
          <cell r="Y7">
            <v>3</v>
          </cell>
        </row>
        <row r="8">
          <cell r="K8">
            <v>110</v>
          </cell>
          <cell r="L8" t="str">
            <v>Loyer logement expat</v>
          </cell>
          <cell r="M8" t="str">
            <v>110 : Loyer logement expat</v>
          </cell>
          <cell r="N8" t="str">
            <v>EXPAT</v>
          </cell>
          <cell r="W8" t="str">
            <v>COMM</v>
          </cell>
          <cell r="X8" t="str">
            <v>Frais de communication</v>
          </cell>
          <cell r="Y8">
            <v>4</v>
          </cell>
        </row>
        <row r="9">
          <cell r="K9">
            <v>111</v>
          </cell>
          <cell r="L9" t="str">
            <v>Intendance logement expat</v>
          </cell>
          <cell r="M9" t="str">
            <v>111 : Intendance logement expat</v>
          </cell>
          <cell r="N9" t="str">
            <v>EXPAT</v>
          </cell>
          <cell r="W9" t="str">
            <v>VEHIC</v>
          </cell>
          <cell r="X9" t="str">
            <v>Véhicules</v>
          </cell>
          <cell r="Y9">
            <v>5</v>
          </cell>
        </row>
        <row r="10">
          <cell r="K10">
            <v>112</v>
          </cell>
          <cell r="L10" t="str">
            <v>Equipement/construct° logement expat</v>
          </cell>
          <cell r="M10" t="str">
            <v>112 : Equipement/construct° logement expat</v>
          </cell>
          <cell r="N10" t="str">
            <v>EXPAT</v>
          </cell>
          <cell r="W10" t="str">
            <v>MEDIC</v>
          </cell>
          <cell r="X10" t="str">
            <v>Dépenses médicales</v>
          </cell>
          <cell r="Y10">
            <v>6</v>
          </cell>
        </row>
        <row r="11">
          <cell r="K11">
            <v>113</v>
          </cell>
          <cell r="L11" t="str">
            <v>Assurance logement</v>
          </cell>
          <cell r="M11" t="str">
            <v>113 : Assurance logement</v>
          </cell>
          <cell r="N11" t="str">
            <v>EXPAT</v>
          </cell>
          <cell r="W11" t="str">
            <v>FORMA</v>
          </cell>
          <cell r="X11" t="str">
            <v>Dépenses formation</v>
          </cell>
          <cell r="Y11">
            <v>7</v>
          </cell>
        </row>
        <row r="12">
          <cell r="K12">
            <v>120</v>
          </cell>
          <cell r="L12" t="str">
            <v>Salaires</v>
          </cell>
          <cell r="M12" t="str">
            <v>120 : Salaires</v>
          </cell>
          <cell r="N12" t="str">
            <v>EXPAT</v>
          </cell>
          <cell r="W12" t="str">
            <v>SANIT</v>
          </cell>
          <cell r="X12" t="str">
            <v>Sanitation</v>
          </cell>
          <cell r="Y12">
            <v>8</v>
          </cell>
        </row>
        <row r="13">
          <cell r="K13">
            <v>121</v>
          </cell>
          <cell r="L13" t="str">
            <v>Charges sociales</v>
          </cell>
          <cell r="M13" t="str">
            <v>121 : Charges sociales</v>
          </cell>
          <cell r="N13" t="str">
            <v>EXPAT</v>
          </cell>
          <cell r="W13" t="str">
            <v>REHAB</v>
          </cell>
          <cell r="X13" t="str">
            <v>Réhabilitation</v>
          </cell>
          <cell r="Y13">
            <v>9</v>
          </cell>
        </row>
        <row r="14">
          <cell r="K14">
            <v>130</v>
          </cell>
          <cell r="L14" t="str">
            <v>Indemnités des expatriés</v>
          </cell>
          <cell r="M14" t="str">
            <v>130 : Indemnités des expatriés</v>
          </cell>
          <cell r="N14" t="str">
            <v>EXPAT</v>
          </cell>
          <cell r="W14" t="str">
            <v>LOGIS</v>
          </cell>
          <cell r="X14" t="str">
            <v>Logistique des programmes</v>
          </cell>
          <cell r="Y14">
            <v>10</v>
          </cell>
        </row>
        <row r="15">
          <cell r="K15">
            <v>131</v>
          </cell>
          <cell r="L15" t="str">
            <v>Assurances des expatriés</v>
          </cell>
          <cell r="M15" t="str">
            <v>131 : Assurances des expatriés</v>
          </cell>
          <cell r="N15" t="str">
            <v>EXPAT</v>
          </cell>
          <cell r="W15" t="str">
            <v>DIVER</v>
          </cell>
          <cell r="X15" t="str">
            <v>Services et divers</v>
          </cell>
          <cell r="Y15">
            <v>11</v>
          </cell>
        </row>
        <row r="16">
          <cell r="K16">
            <v>140</v>
          </cell>
          <cell r="L16" t="str">
            <v>Transports locaux des expatriés</v>
          </cell>
          <cell r="M16" t="str">
            <v>140 : Transports locaux des expatriés</v>
          </cell>
          <cell r="N16" t="str">
            <v>EXPAT</v>
          </cell>
        </row>
        <row r="17">
          <cell r="K17">
            <v>141</v>
          </cell>
          <cell r="L17" t="str">
            <v>Frais de transit, visas</v>
          </cell>
          <cell r="M17" t="str">
            <v>141 : Frais de transit, visas</v>
          </cell>
          <cell r="N17" t="str">
            <v>EXPAT</v>
          </cell>
        </row>
        <row r="18">
          <cell r="K18">
            <v>143</v>
          </cell>
          <cell r="L18" t="str">
            <v>Transports internationaux des expat</v>
          </cell>
          <cell r="M18" t="str">
            <v>143 : Transports internationaux des expat</v>
          </cell>
          <cell r="N18" t="str">
            <v>EXPAT</v>
          </cell>
        </row>
        <row r="19">
          <cell r="K19">
            <v>150</v>
          </cell>
          <cell r="L19" t="str">
            <v>Coûts recrutement des expat.</v>
          </cell>
          <cell r="M19" t="str">
            <v>150 : Coûts recrutement des expat.</v>
          </cell>
          <cell r="N19" t="str">
            <v>EXPAT</v>
          </cell>
        </row>
        <row r="20">
          <cell r="K20">
            <v>151</v>
          </cell>
          <cell r="L20" t="str">
            <v>Frais de formation des expatriés</v>
          </cell>
          <cell r="M20" t="str">
            <v>151 : Frais de formation des expatriés</v>
          </cell>
          <cell r="N20" t="str">
            <v>EXPAT</v>
          </cell>
        </row>
        <row r="21">
          <cell r="K21">
            <v>200</v>
          </cell>
          <cell r="L21" t="str">
            <v>Salaires employés maison expat</v>
          </cell>
          <cell r="M21" t="str">
            <v>200 : Salaires employés maison expat</v>
          </cell>
          <cell r="N21" t="str">
            <v>LOCAL</v>
          </cell>
        </row>
        <row r="22">
          <cell r="K22">
            <v>210</v>
          </cell>
          <cell r="L22" t="str">
            <v>Salaires personnel administratif</v>
          </cell>
          <cell r="M22" t="str">
            <v>210 : Salaires personnel administratif</v>
          </cell>
          <cell r="N22" t="str">
            <v>LOCAL</v>
          </cell>
        </row>
        <row r="23">
          <cell r="K23">
            <v>230</v>
          </cell>
          <cell r="L23" t="str">
            <v>Salaires personnel logistique</v>
          </cell>
          <cell r="M23" t="str">
            <v>230 : Salaires personnel logistique</v>
          </cell>
          <cell r="N23" t="str">
            <v>LOCAL</v>
          </cell>
        </row>
        <row r="24">
          <cell r="K24">
            <v>240</v>
          </cell>
          <cell r="L24" t="str">
            <v>Salaires personnel médical</v>
          </cell>
          <cell r="M24" t="str">
            <v>240 : Salaires personnel médical</v>
          </cell>
          <cell r="N24" t="str">
            <v>LOCAL</v>
          </cell>
        </row>
        <row r="25">
          <cell r="K25">
            <v>291</v>
          </cell>
          <cell r="L25" t="str">
            <v>Nourriture personnel local</v>
          </cell>
          <cell r="M25" t="str">
            <v>291 : Nourriture personnel local</v>
          </cell>
          <cell r="N25" t="str">
            <v>LOCAL</v>
          </cell>
        </row>
        <row r="26">
          <cell r="K26">
            <v>293</v>
          </cell>
          <cell r="L26" t="str">
            <v>Frais de transport personnel local</v>
          </cell>
          <cell r="M26" t="str">
            <v>293 : Frais de transport personnel local</v>
          </cell>
          <cell r="N26" t="str">
            <v>LOCAL</v>
          </cell>
        </row>
        <row r="27">
          <cell r="K27">
            <v>294</v>
          </cell>
          <cell r="L27" t="str">
            <v>Frais médicaux personnel local</v>
          </cell>
          <cell r="M27" t="str">
            <v>294 : Frais médicaux personnel local</v>
          </cell>
          <cell r="N27" t="str">
            <v>LOCAL</v>
          </cell>
        </row>
        <row r="28">
          <cell r="K28">
            <v>295</v>
          </cell>
          <cell r="L28" t="str">
            <v>Autres frais personnel local</v>
          </cell>
          <cell r="M28" t="str">
            <v>295 : Autres frais personnel local</v>
          </cell>
          <cell r="N28" t="str">
            <v>LOCAL</v>
          </cell>
        </row>
        <row r="29">
          <cell r="K29">
            <v>300</v>
          </cell>
          <cell r="L29" t="str">
            <v>Fournitures de bureau</v>
          </cell>
          <cell r="M29" t="str">
            <v>300 : Fournitures de bureau</v>
          </cell>
          <cell r="N29" t="str">
            <v>ADMIN</v>
          </cell>
        </row>
        <row r="30">
          <cell r="K30">
            <v>301</v>
          </cell>
          <cell r="L30" t="str">
            <v>Taxes administratives/impôts</v>
          </cell>
          <cell r="M30" t="str">
            <v>301 : Taxes administratives/impôts</v>
          </cell>
          <cell r="N30" t="str">
            <v>ADMIN</v>
          </cell>
        </row>
        <row r="31">
          <cell r="K31">
            <v>303</v>
          </cell>
          <cell r="L31" t="str">
            <v>Frais bancaires</v>
          </cell>
          <cell r="M31" t="str">
            <v>303 : Frais bancaires</v>
          </cell>
          <cell r="N31" t="str">
            <v>ADMIN</v>
          </cell>
        </row>
        <row r="32">
          <cell r="K32">
            <v>310</v>
          </cell>
          <cell r="L32" t="str">
            <v>Loyer bureau</v>
          </cell>
          <cell r="M32" t="str">
            <v>310 : Loyer bureau</v>
          </cell>
          <cell r="N32" t="str">
            <v>ADMIN</v>
          </cell>
        </row>
        <row r="33">
          <cell r="K33">
            <v>311</v>
          </cell>
          <cell r="L33" t="str">
            <v>Intendance du bureau</v>
          </cell>
          <cell r="M33" t="str">
            <v>311 : Intendance du bureau</v>
          </cell>
          <cell r="N33" t="str">
            <v>ADMIN</v>
          </cell>
        </row>
        <row r="34">
          <cell r="K34">
            <v>312</v>
          </cell>
          <cell r="L34" t="str">
            <v>Equipement du bureau</v>
          </cell>
          <cell r="M34" t="str">
            <v>312 : Equipement du bureau</v>
          </cell>
          <cell r="N34" t="str">
            <v>ADMIN</v>
          </cell>
        </row>
        <row r="35">
          <cell r="K35">
            <v>313</v>
          </cell>
          <cell r="L35" t="str">
            <v>Assurance du bureau</v>
          </cell>
          <cell r="M35" t="str">
            <v>313 : Assurance du bureau</v>
          </cell>
          <cell r="N35" t="str">
            <v>ADMIN</v>
          </cell>
        </row>
        <row r="36">
          <cell r="K36">
            <v>320</v>
          </cell>
          <cell r="L36" t="str">
            <v>Consom° téléphone, fax, télex et radio...</v>
          </cell>
          <cell r="M36" t="str">
            <v>320 : Consom° téléphone, fax, télex et radio...</v>
          </cell>
          <cell r="N36" t="str">
            <v>COMM</v>
          </cell>
        </row>
        <row r="37">
          <cell r="K37">
            <v>321</v>
          </cell>
          <cell r="L37" t="str">
            <v>Fournitures, maintenance équipt télécom</v>
          </cell>
          <cell r="M37" t="str">
            <v>321 : Fournitures, maintenance équipt télécom</v>
          </cell>
          <cell r="N37" t="str">
            <v>COMM</v>
          </cell>
        </row>
        <row r="38">
          <cell r="K38">
            <v>322</v>
          </cell>
          <cell r="L38" t="str">
            <v>Equipement télécommunication</v>
          </cell>
          <cell r="M38" t="str">
            <v>322 : Equipement télécommunication</v>
          </cell>
          <cell r="N38" t="str">
            <v>COMM</v>
          </cell>
        </row>
        <row r="39">
          <cell r="K39">
            <v>323</v>
          </cell>
          <cell r="L39" t="str">
            <v>Affranchissement</v>
          </cell>
          <cell r="M39" t="str">
            <v>323 : Affranchissement</v>
          </cell>
          <cell r="N39" t="str">
            <v>ADMIN</v>
          </cell>
        </row>
        <row r="40">
          <cell r="K40">
            <v>330</v>
          </cell>
          <cell r="L40" t="str">
            <v>Fournitures informatiques</v>
          </cell>
          <cell r="M40" t="str">
            <v>330 : Fournitures informatiques</v>
          </cell>
          <cell r="N40" t="str">
            <v>ADMIN</v>
          </cell>
        </row>
        <row r="41">
          <cell r="K41">
            <v>331</v>
          </cell>
          <cell r="L41" t="str">
            <v>Maintenance informatique</v>
          </cell>
          <cell r="M41" t="str">
            <v>331 : Maintenance informatique</v>
          </cell>
          <cell r="N41" t="str">
            <v>ADMIN</v>
          </cell>
        </row>
        <row r="42">
          <cell r="K42">
            <v>332</v>
          </cell>
          <cell r="L42" t="str">
            <v>Equipement informatique</v>
          </cell>
          <cell r="M42" t="str">
            <v>332 : Equipement informatique</v>
          </cell>
          <cell r="N42" t="str">
            <v>ADMIN</v>
          </cell>
        </row>
        <row r="43">
          <cell r="K43">
            <v>340</v>
          </cell>
          <cell r="L43" t="str">
            <v>Fournitures copieurs</v>
          </cell>
          <cell r="M43" t="str">
            <v>340 : Fournitures copieurs</v>
          </cell>
          <cell r="N43" t="str">
            <v>ADMIN</v>
          </cell>
        </row>
        <row r="44">
          <cell r="K44">
            <v>341</v>
          </cell>
          <cell r="L44" t="str">
            <v>Maintenance copieurs</v>
          </cell>
          <cell r="M44" t="str">
            <v>341 : Maintenance copieurs</v>
          </cell>
          <cell r="N44" t="str">
            <v>ADMIN</v>
          </cell>
        </row>
        <row r="45">
          <cell r="K45">
            <v>342</v>
          </cell>
          <cell r="L45" t="str">
            <v>Equipement copieurs</v>
          </cell>
          <cell r="M45" t="str">
            <v>342 : Equipement copieurs</v>
          </cell>
          <cell r="N45" t="str">
            <v>ADMIN</v>
          </cell>
        </row>
        <row r="46">
          <cell r="K46">
            <v>344</v>
          </cell>
          <cell r="L46" t="str">
            <v>Impressions diverses</v>
          </cell>
          <cell r="M46" t="str">
            <v>344 : Impressions diverses</v>
          </cell>
          <cell r="N46" t="str">
            <v>ADMIN</v>
          </cell>
        </row>
        <row r="47">
          <cell r="K47">
            <v>345</v>
          </cell>
          <cell r="L47" t="str">
            <v>Frais illustrat° revue médicale</v>
          </cell>
          <cell r="M47" t="str">
            <v>345 : Frais illustrat° revue médicale</v>
          </cell>
          <cell r="N47" t="str">
            <v>FORMA</v>
          </cell>
        </row>
        <row r="48">
          <cell r="K48">
            <v>346</v>
          </cell>
          <cell r="L48" t="str">
            <v>Frais maquette revue médicale</v>
          </cell>
          <cell r="M48" t="str">
            <v>346 : Frais maquette revue médicale</v>
          </cell>
          <cell r="N48" t="str">
            <v>FORMA</v>
          </cell>
        </row>
        <row r="49">
          <cell r="K49">
            <v>347</v>
          </cell>
          <cell r="L49" t="str">
            <v>Frais impression revue médicale</v>
          </cell>
          <cell r="M49" t="str">
            <v>347 : Frais impression revue médicale</v>
          </cell>
          <cell r="N49" t="str">
            <v>FORMA</v>
          </cell>
        </row>
        <row r="50">
          <cell r="K50">
            <v>350</v>
          </cell>
          <cell r="L50" t="str">
            <v>Documentation</v>
          </cell>
          <cell r="M50" t="str">
            <v>350 : Documentation</v>
          </cell>
          <cell r="N50" t="str">
            <v>FORMA</v>
          </cell>
        </row>
        <row r="51">
          <cell r="K51">
            <v>351</v>
          </cell>
          <cell r="L51" t="str">
            <v>Librairie médicale (hors training)</v>
          </cell>
          <cell r="M51" t="str">
            <v>351 : Librairie médicale (hors training)</v>
          </cell>
          <cell r="N51" t="str">
            <v>FORMA</v>
          </cell>
        </row>
        <row r="52">
          <cell r="K52">
            <v>360</v>
          </cell>
          <cell r="L52" t="str">
            <v>Frais traduction revue médicale</v>
          </cell>
          <cell r="M52" t="str">
            <v>360 : Frais traduction revue médicale</v>
          </cell>
          <cell r="N52" t="str">
            <v>FORMA</v>
          </cell>
        </row>
        <row r="53">
          <cell r="K53">
            <v>400</v>
          </cell>
          <cell r="L53" t="str">
            <v>Fret International</v>
          </cell>
          <cell r="M53" t="str">
            <v>400 : Fret International</v>
          </cell>
          <cell r="N53" t="str">
            <v>LOGIS</v>
          </cell>
        </row>
        <row r="54">
          <cell r="K54">
            <v>401</v>
          </cell>
          <cell r="L54" t="str">
            <v>Fret local</v>
          </cell>
          <cell r="M54" t="str">
            <v>401 : Fret local</v>
          </cell>
          <cell r="N54" t="str">
            <v>LOGIS</v>
          </cell>
        </row>
        <row r="55">
          <cell r="K55">
            <v>402</v>
          </cell>
          <cell r="L55" t="str">
            <v>Loyer entrepôts</v>
          </cell>
          <cell r="M55" t="str">
            <v>402 : Loyer entrepôts</v>
          </cell>
          <cell r="N55" t="str">
            <v>LOGIS</v>
          </cell>
        </row>
        <row r="56">
          <cell r="K56">
            <v>412</v>
          </cell>
          <cell r="L56" t="str">
            <v>Achat véhicules</v>
          </cell>
          <cell r="M56" t="str">
            <v>412 : Achat véhicules</v>
          </cell>
          <cell r="N56" t="str">
            <v>VEHIC</v>
          </cell>
        </row>
        <row r="57">
          <cell r="K57">
            <v>420</v>
          </cell>
          <cell r="L57" t="str">
            <v>Location véhicules</v>
          </cell>
          <cell r="M57" t="str">
            <v>420 : Location véhicules</v>
          </cell>
          <cell r="N57" t="str">
            <v>VEHIC</v>
          </cell>
        </row>
        <row r="58">
          <cell r="K58">
            <v>430</v>
          </cell>
          <cell r="L58" t="str">
            <v>Carburant véhicules</v>
          </cell>
          <cell r="M58" t="str">
            <v>430 : Carburant véhicules</v>
          </cell>
          <cell r="N58" t="str">
            <v>VEHIC</v>
          </cell>
        </row>
        <row r="59">
          <cell r="K59">
            <v>431</v>
          </cell>
          <cell r="L59" t="str">
            <v>Entretien, réparations véhicules</v>
          </cell>
          <cell r="M59" t="str">
            <v>431 : Entretien, réparations véhicules</v>
          </cell>
          <cell r="N59" t="str">
            <v>VEHIC</v>
          </cell>
        </row>
        <row r="60">
          <cell r="K60">
            <v>433</v>
          </cell>
          <cell r="L60" t="str">
            <v>Assurances et taxes véhicules</v>
          </cell>
          <cell r="M60" t="str">
            <v>433 : Assurances et taxes véhicules</v>
          </cell>
          <cell r="N60" t="str">
            <v>VEHIC</v>
          </cell>
        </row>
        <row r="61">
          <cell r="K61">
            <v>434</v>
          </cell>
          <cell r="L61" t="str">
            <v>Loyer garage</v>
          </cell>
          <cell r="M61" t="str">
            <v>434 : Loyer garage</v>
          </cell>
          <cell r="N61" t="str">
            <v>VEHIC</v>
          </cell>
        </row>
        <row r="62">
          <cell r="K62">
            <v>440</v>
          </cell>
          <cell r="L62" t="str">
            <v>Achat/locat° autres moyens de locomotion</v>
          </cell>
          <cell r="M62" t="str">
            <v>440 : Achat/locat° autres moyens de locomotion</v>
          </cell>
          <cell r="N62" t="str">
            <v>VEHIC</v>
          </cell>
        </row>
        <row r="63">
          <cell r="K63">
            <v>441</v>
          </cell>
          <cell r="L63" t="str">
            <v>Entretien/fonctionnement autres moyens loco</v>
          </cell>
          <cell r="M63" t="str">
            <v>441 : Entretien/fonctionnement autres moyens loco</v>
          </cell>
          <cell r="N63" t="str">
            <v>VEHIC</v>
          </cell>
        </row>
        <row r="64">
          <cell r="K64">
            <v>443</v>
          </cell>
          <cell r="L64" t="str">
            <v>Assurances et taxes autres moyens loco</v>
          </cell>
          <cell r="M64" t="str">
            <v>443 : Assurances et taxes autres moyens loco</v>
          </cell>
          <cell r="N64" t="str">
            <v>VEHIC</v>
          </cell>
        </row>
        <row r="65">
          <cell r="K65">
            <v>500</v>
          </cell>
          <cell r="L65" t="str">
            <v>Médicaments</v>
          </cell>
          <cell r="M65" t="str">
            <v>500 : Médicaments</v>
          </cell>
          <cell r="N65" t="str">
            <v>MEDIC</v>
          </cell>
        </row>
        <row r="66">
          <cell r="K66">
            <v>501</v>
          </cell>
          <cell r="L66" t="str">
            <v>Frais d'hospitalisation</v>
          </cell>
          <cell r="M66" t="str">
            <v>501 : Frais d'hospitalisation</v>
          </cell>
          <cell r="N66" t="str">
            <v>MEDIC</v>
          </cell>
        </row>
        <row r="67">
          <cell r="K67">
            <v>503</v>
          </cell>
          <cell r="L67" t="str">
            <v>Kits médicaux</v>
          </cell>
          <cell r="M67" t="str">
            <v>503 : Kits médicaux</v>
          </cell>
          <cell r="N67" t="str">
            <v>MEDIC</v>
          </cell>
        </row>
        <row r="68">
          <cell r="K68">
            <v>510</v>
          </cell>
          <cell r="L68" t="str">
            <v>Petit matériel médical</v>
          </cell>
          <cell r="M68" t="str">
            <v>510 : Petit matériel médical</v>
          </cell>
          <cell r="N68" t="str">
            <v>MEDIC</v>
          </cell>
        </row>
        <row r="69">
          <cell r="K69">
            <v>512</v>
          </cell>
          <cell r="L69" t="str">
            <v>Equipement/mat.médical</v>
          </cell>
          <cell r="M69" t="str">
            <v>512 : Equipement/mat.médical</v>
          </cell>
          <cell r="N69" t="str">
            <v>MEDIC</v>
          </cell>
        </row>
        <row r="70">
          <cell r="K70">
            <v>518</v>
          </cell>
          <cell r="L70" t="str">
            <v>Matériel médical divers</v>
          </cell>
          <cell r="M70" t="str">
            <v>518 : Matériel médical divers</v>
          </cell>
          <cell r="N70" t="str">
            <v>MEDIC</v>
          </cell>
        </row>
        <row r="71">
          <cell r="K71">
            <v>520</v>
          </cell>
          <cell r="L71" t="str">
            <v>Nourriture</v>
          </cell>
          <cell r="M71" t="str">
            <v>520 : Nourriture</v>
          </cell>
          <cell r="N71" t="str">
            <v>MEDIC</v>
          </cell>
        </row>
        <row r="72">
          <cell r="K72">
            <v>532</v>
          </cell>
          <cell r="L72" t="str">
            <v>Equipement/mat; de froid</v>
          </cell>
          <cell r="M72" t="str">
            <v>532 : Equipement/mat; de froid</v>
          </cell>
          <cell r="N72" t="str">
            <v>MEDIC</v>
          </cell>
        </row>
        <row r="73">
          <cell r="K73">
            <v>540</v>
          </cell>
          <cell r="L73" t="str">
            <v>Produits chimiques de sanitation</v>
          </cell>
          <cell r="M73" t="str">
            <v>540 : Produits chimiques de sanitation</v>
          </cell>
          <cell r="N73" t="str">
            <v>SANIT</v>
          </cell>
        </row>
        <row r="74">
          <cell r="K74">
            <v>550</v>
          </cell>
          <cell r="L74" t="str">
            <v>Fournitures pédagogiques</v>
          </cell>
          <cell r="M74" t="str">
            <v>550 : Fournitures pédagogiques</v>
          </cell>
          <cell r="N74" t="str">
            <v>FORMA</v>
          </cell>
        </row>
        <row r="75">
          <cell r="K75">
            <v>552</v>
          </cell>
          <cell r="L75" t="str">
            <v>Equipements pédagogiques</v>
          </cell>
          <cell r="M75" t="str">
            <v>552 : Equipements pédagogiques</v>
          </cell>
          <cell r="N75" t="str">
            <v>FORMA</v>
          </cell>
        </row>
        <row r="76">
          <cell r="K76">
            <v>560</v>
          </cell>
          <cell r="L76" t="str">
            <v>Frais de vie des étudiants</v>
          </cell>
          <cell r="M76" t="str">
            <v>560 : Frais de vie des étudiants</v>
          </cell>
          <cell r="N76" t="str">
            <v>FORMA</v>
          </cell>
        </row>
        <row r="77">
          <cell r="K77">
            <v>563</v>
          </cell>
          <cell r="L77" t="str">
            <v xml:space="preserve">Kits donnés aux étudiants </v>
          </cell>
          <cell r="M77" t="str">
            <v xml:space="preserve">563 : Kits donnés aux étudiants </v>
          </cell>
          <cell r="N77" t="str">
            <v>FORMA</v>
          </cell>
        </row>
        <row r="78">
          <cell r="K78">
            <v>600</v>
          </cell>
          <cell r="L78" t="str">
            <v>Réhabilitation : Matériaux et matériel</v>
          </cell>
          <cell r="M78" t="str">
            <v>600 : Réhabilitation : Matériaux et matériel</v>
          </cell>
          <cell r="N78" t="str">
            <v>REHAB</v>
          </cell>
        </row>
        <row r="79">
          <cell r="K79">
            <v>602</v>
          </cell>
          <cell r="L79" t="str">
            <v>Réhabilitation : Equipements non médicaux</v>
          </cell>
          <cell r="M79" t="str">
            <v>602 : Réhabilitation : Equipements non médicaux</v>
          </cell>
          <cell r="N79" t="str">
            <v>REHAB</v>
          </cell>
        </row>
        <row r="80">
          <cell r="K80">
            <v>603</v>
          </cell>
          <cell r="L80" t="str">
            <v>Réhabilitation : travaux sous-traités</v>
          </cell>
          <cell r="M80" t="str">
            <v>603 : Réhabilitation : travaux sous-traités</v>
          </cell>
          <cell r="N80" t="str">
            <v>REHAB</v>
          </cell>
        </row>
        <row r="81">
          <cell r="K81">
            <v>610</v>
          </cell>
          <cell r="L81" t="str">
            <v>Sanitation :Matériaux  et fournitures</v>
          </cell>
          <cell r="M81" t="str">
            <v>610 : Sanitation :Matériaux  et fournitures</v>
          </cell>
          <cell r="N81" t="str">
            <v>SANIT</v>
          </cell>
        </row>
        <row r="82">
          <cell r="K82">
            <v>611</v>
          </cell>
          <cell r="L82" t="str">
            <v>Sanitation : produits de désinfection</v>
          </cell>
          <cell r="M82" t="str">
            <v>611 : Sanitation : produits de désinfection</v>
          </cell>
          <cell r="N82" t="str">
            <v>SANIT</v>
          </cell>
        </row>
        <row r="83">
          <cell r="K83">
            <v>612</v>
          </cell>
          <cell r="L83" t="str">
            <v>Sanitation : Equipements</v>
          </cell>
          <cell r="M83" t="str">
            <v>612 : Sanitation : Equipements</v>
          </cell>
          <cell r="N83" t="str">
            <v>SANIT</v>
          </cell>
        </row>
        <row r="84">
          <cell r="K84">
            <v>613</v>
          </cell>
          <cell r="L84" t="str">
            <v>Sanitation : travaux sous-traités</v>
          </cell>
          <cell r="M84" t="str">
            <v>613 : Sanitation : travaux sous-traités</v>
          </cell>
          <cell r="N84" t="str">
            <v>SANIT</v>
          </cell>
        </row>
        <row r="85">
          <cell r="K85">
            <v>620</v>
          </cell>
          <cell r="L85" t="str">
            <v>Travaux sous-traités</v>
          </cell>
          <cell r="M85" t="str">
            <v>620 : Travaux sous-traités</v>
          </cell>
          <cell r="N85" t="str">
            <v>LOGIS</v>
          </cell>
        </row>
        <row r="86">
          <cell r="K86">
            <v>632</v>
          </cell>
          <cell r="L86" t="str">
            <v>Matériel d'énergie</v>
          </cell>
          <cell r="M86" t="str">
            <v>632 : Matériel d'énergie</v>
          </cell>
          <cell r="N86" t="str">
            <v>LOGIS</v>
          </cell>
        </row>
        <row r="87">
          <cell r="K87">
            <v>633</v>
          </cell>
          <cell r="L87" t="str">
            <v>Entretien / fonctionnement</v>
          </cell>
          <cell r="M87" t="str">
            <v>633 : Entretien / fonctionnement</v>
          </cell>
          <cell r="N87" t="str">
            <v>LOGIS</v>
          </cell>
        </row>
        <row r="88">
          <cell r="K88">
            <v>640</v>
          </cell>
          <cell r="L88" t="str">
            <v>Petit matériel logistique</v>
          </cell>
          <cell r="M88" t="str">
            <v>640 : Petit matériel logistique</v>
          </cell>
          <cell r="N88" t="str">
            <v>LOGIS</v>
          </cell>
        </row>
        <row r="89">
          <cell r="K89">
            <v>652</v>
          </cell>
          <cell r="L89" t="str">
            <v>Structures d'hébergement provisoires</v>
          </cell>
          <cell r="M89" t="str">
            <v>652 : Structures d'hébergement provisoires</v>
          </cell>
          <cell r="N89" t="str">
            <v>LOGIS</v>
          </cell>
        </row>
        <row r="90">
          <cell r="K90">
            <v>700</v>
          </cell>
          <cell r="L90" t="str">
            <v>Frais d'évaluation externe</v>
          </cell>
          <cell r="M90" t="str">
            <v>700 : Frais d'évaluation externe</v>
          </cell>
          <cell r="N90" t="str">
            <v>DIVER</v>
          </cell>
        </row>
        <row r="91">
          <cell r="K91">
            <v>701</v>
          </cell>
          <cell r="L91" t="str">
            <v>Frais d'évaluation interne</v>
          </cell>
          <cell r="M91" t="str">
            <v>701 : Frais d'évaluation interne</v>
          </cell>
          <cell r="N91" t="str">
            <v>DIVER</v>
          </cell>
        </row>
        <row r="92">
          <cell r="K92">
            <v>710</v>
          </cell>
          <cell r="L92" t="str">
            <v>Frais de représentation</v>
          </cell>
          <cell r="M92" t="str">
            <v>710 : Frais de représentation</v>
          </cell>
          <cell r="N92" t="str">
            <v>DIVER</v>
          </cell>
        </row>
        <row r="93">
          <cell r="K93">
            <v>720</v>
          </cell>
          <cell r="L93" t="str">
            <v>Achats pour revente</v>
          </cell>
          <cell r="M93" t="str">
            <v>720 : Achats pour revente</v>
          </cell>
          <cell r="N93" t="str">
            <v>DIVER</v>
          </cell>
        </row>
        <row r="94">
          <cell r="K94">
            <v>721</v>
          </cell>
          <cell r="L94" t="str">
            <v>Appui pour activités génératrices revenus</v>
          </cell>
          <cell r="M94" t="str">
            <v>721 : Appui pour activités génératrices revenus</v>
          </cell>
          <cell r="N94" t="str">
            <v>DIVER</v>
          </cell>
        </row>
        <row r="95">
          <cell r="K95">
            <v>730</v>
          </cell>
          <cell r="L95" t="str">
            <v>Différence de caisse</v>
          </cell>
          <cell r="M95" t="str">
            <v>730 : Différence de caisse</v>
          </cell>
          <cell r="N95" t="str">
            <v>DIVER</v>
          </cell>
        </row>
        <row r="96">
          <cell r="K96">
            <v>731</v>
          </cell>
          <cell r="L96" t="str">
            <v>Perte</v>
          </cell>
          <cell r="M96" t="str">
            <v>731 : Perte</v>
          </cell>
          <cell r="N96" t="str">
            <v>DIVER</v>
          </cell>
        </row>
        <row r="97">
          <cell r="K97">
            <v>732</v>
          </cell>
          <cell r="L97" t="str">
            <v>Vol</v>
          </cell>
          <cell r="M97" t="str">
            <v>732 : Vol</v>
          </cell>
          <cell r="N97" t="str">
            <v>DIVER</v>
          </cell>
        </row>
        <row r="98">
          <cell r="K98">
            <v>733</v>
          </cell>
          <cell r="L98" t="str">
            <v>Dons et subventions</v>
          </cell>
          <cell r="M98" t="str">
            <v>733 : Dons et subventions</v>
          </cell>
          <cell r="N98" t="str">
            <v>DIVER</v>
          </cell>
        </row>
        <row r="99">
          <cell r="K99">
            <v>800</v>
          </cell>
          <cell r="L99" t="str">
            <v>Union Européenne</v>
          </cell>
          <cell r="M99" t="str">
            <v>800 : Union Européenne</v>
          </cell>
        </row>
        <row r="100">
          <cell r="K100">
            <v>801</v>
          </cell>
          <cell r="L100" t="str">
            <v>Nations Unies</v>
          </cell>
          <cell r="M100" t="str">
            <v>801 : Nations Unies</v>
          </cell>
        </row>
        <row r="101">
          <cell r="K101">
            <v>804</v>
          </cell>
          <cell r="L101" t="str">
            <v>Gouvernements étrangers</v>
          </cell>
          <cell r="M101" t="str">
            <v>804 : Gouvernements étrangers</v>
          </cell>
        </row>
        <row r="102">
          <cell r="K102">
            <v>805</v>
          </cell>
          <cell r="L102" t="str">
            <v>Gouvernements français</v>
          </cell>
          <cell r="M102" t="str">
            <v>805 : Gouvernements français</v>
          </cell>
        </row>
        <row r="103">
          <cell r="K103">
            <v>809</v>
          </cell>
          <cell r="L103" t="str">
            <v>Financements en nature</v>
          </cell>
          <cell r="M103" t="str">
            <v>809 : Financements en nature</v>
          </cell>
        </row>
        <row r="104">
          <cell r="K104">
            <v>810</v>
          </cell>
          <cell r="L104" t="str">
            <v>Fondations privées</v>
          </cell>
          <cell r="M104" t="str">
            <v>810 : Fondations privées</v>
          </cell>
        </row>
        <row r="105">
          <cell r="K105">
            <v>811</v>
          </cell>
          <cell r="L105" t="str">
            <v>ONG</v>
          </cell>
          <cell r="M105" t="str">
            <v>811 : ONG</v>
          </cell>
        </row>
        <row r="106">
          <cell r="K106">
            <v>812</v>
          </cell>
          <cell r="L106" t="str">
            <v>Financements en nature</v>
          </cell>
          <cell r="M106" t="str">
            <v>812 : Financements en nature</v>
          </cell>
        </row>
        <row r="107">
          <cell r="K107">
            <v>813</v>
          </cell>
          <cell r="L107" t="str">
            <v>Activitées médicales rétribuées</v>
          </cell>
          <cell r="M107" t="str">
            <v>813 : Activitées médicales rétribuées</v>
          </cell>
        </row>
        <row r="108">
          <cell r="K108">
            <v>820</v>
          </cell>
          <cell r="L108" t="str">
            <v>Dons en numéraires</v>
          </cell>
          <cell r="M108" t="str">
            <v>820 : Dons en numéraires</v>
          </cell>
        </row>
        <row r="109">
          <cell r="K109">
            <v>823</v>
          </cell>
          <cell r="L109" t="str">
            <v>Ventes de soutien (Tee-shirt...)</v>
          </cell>
          <cell r="M109" t="str">
            <v>823 : Ventes de soutien (Tee-shirt...)</v>
          </cell>
        </row>
        <row r="110">
          <cell r="K110">
            <v>827</v>
          </cell>
          <cell r="L110" t="str">
            <v>Transferts de charges</v>
          </cell>
          <cell r="M110" t="str">
            <v>827 : Transferts de charges</v>
          </cell>
        </row>
        <row r="111">
          <cell r="K111">
            <v>828</v>
          </cell>
          <cell r="L111" t="str">
            <v>Produits financiers</v>
          </cell>
          <cell r="M111" t="str">
            <v>828 : Produits financiers</v>
          </cell>
        </row>
        <row r="112">
          <cell r="K112">
            <v>829</v>
          </cell>
          <cell r="L112" t="str">
            <v>Ressources exceptionnelles</v>
          </cell>
          <cell r="M112" t="str">
            <v>829 : Ressources exceptionnelles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>
        <row r="4">
          <cell r="K4" t="str">
            <v>Code</v>
          </cell>
        </row>
      </sheetData>
      <sheetData sheetId="94">
        <row r="4">
          <cell r="K4" t="str">
            <v>Code</v>
          </cell>
        </row>
      </sheetData>
      <sheetData sheetId="95">
        <row r="4">
          <cell r="K4" t="str">
            <v>Code</v>
          </cell>
        </row>
      </sheetData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4">
          <cell r="K4" t="str">
            <v>Code</v>
          </cell>
        </row>
      </sheetData>
      <sheetData sheetId="104">
        <row r="4">
          <cell r="K4" t="str">
            <v>Code</v>
          </cell>
        </row>
      </sheetData>
      <sheetData sheetId="105">
        <row r="4">
          <cell r="K4" t="str">
            <v>Code</v>
          </cell>
        </row>
      </sheetData>
      <sheetData sheetId="106">
        <row r="4">
          <cell r="K4" t="str">
            <v>Code</v>
          </cell>
        </row>
      </sheetData>
      <sheetData sheetId="107">
        <row r="4">
          <cell r="K4" t="str">
            <v>Code</v>
          </cell>
        </row>
      </sheetData>
      <sheetData sheetId="108">
        <row r="4">
          <cell r="K4" t="str">
            <v>Code</v>
          </cell>
        </row>
      </sheetData>
      <sheetData sheetId="109"/>
      <sheetData sheetId="110"/>
      <sheetData sheetId="111"/>
      <sheetData sheetId="112"/>
      <sheetData sheetId="113">
        <row r="4">
          <cell r="K4" t="str">
            <v>Code</v>
          </cell>
        </row>
      </sheetData>
      <sheetData sheetId="114">
        <row r="4">
          <cell r="K4" t="str">
            <v>Code</v>
          </cell>
        </row>
      </sheetData>
      <sheetData sheetId="115"/>
      <sheetData sheetId="116"/>
      <sheetData sheetId="117"/>
      <sheetData sheetId="118">
        <row r="4">
          <cell r="K4" t="str">
            <v>Code</v>
          </cell>
        </row>
      </sheetData>
      <sheetData sheetId="119"/>
      <sheetData sheetId="120"/>
      <sheetData sheetId="121"/>
      <sheetData sheetId="122"/>
      <sheetData sheetId="123">
        <row r="4">
          <cell r="K4" t="str">
            <v>Code</v>
          </cell>
        </row>
      </sheetData>
      <sheetData sheetId="124"/>
      <sheetData sheetId="125"/>
      <sheetData sheetId="126"/>
      <sheetData sheetId="127"/>
      <sheetData sheetId="128">
        <row r="4">
          <cell r="K4" t="str">
            <v>Code</v>
          </cell>
        </row>
      </sheetData>
      <sheetData sheetId="129">
        <row r="4">
          <cell r="K4" t="str">
            <v>Code</v>
          </cell>
        </row>
      </sheetData>
      <sheetData sheetId="130">
        <row r="4">
          <cell r="K4" t="str">
            <v>Code</v>
          </cell>
        </row>
      </sheetData>
      <sheetData sheetId="131"/>
      <sheetData sheetId="132"/>
      <sheetData sheetId="133">
        <row r="4">
          <cell r="K4" t="str">
            <v>Code</v>
          </cell>
        </row>
      </sheetData>
      <sheetData sheetId="134">
        <row r="4">
          <cell r="K4" t="str">
            <v>Code</v>
          </cell>
        </row>
      </sheetData>
      <sheetData sheetId="135"/>
      <sheetData sheetId="136"/>
      <sheetData sheetId="137"/>
      <sheetData sheetId="138" refreshError="1"/>
      <sheetData sheetId="139" refreshError="1"/>
      <sheetData sheetId="140">
        <row r="4">
          <cell r="K4" t="str">
            <v>Code</v>
          </cell>
        </row>
      </sheetData>
      <sheetData sheetId="141"/>
      <sheetData sheetId="142"/>
      <sheetData sheetId="143">
        <row r="4">
          <cell r="K4" t="str">
            <v>Code</v>
          </cell>
        </row>
      </sheetData>
      <sheetData sheetId="144"/>
      <sheetData sheetId="145">
        <row r="4">
          <cell r="K4" t="str">
            <v>Code</v>
          </cell>
        </row>
      </sheetData>
      <sheetData sheetId="146"/>
      <sheetData sheetId="147"/>
      <sheetData sheetId="148"/>
      <sheetData sheetId="149"/>
      <sheetData sheetId="150"/>
      <sheetData sheetId="151"/>
      <sheetData sheetId="152"/>
      <sheetData sheetId="153">
        <row r="4">
          <cell r="K4" t="str">
            <v>Code</v>
          </cell>
        </row>
      </sheetData>
      <sheetData sheetId="154">
        <row r="4">
          <cell r="K4" t="str">
            <v>Code</v>
          </cell>
        </row>
      </sheetData>
      <sheetData sheetId="155"/>
      <sheetData sheetId="156"/>
      <sheetData sheetId="157"/>
      <sheetData sheetId="158"/>
      <sheetData sheetId="159">
        <row r="4">
          <cell r="K4" t="str">
            <v>Code</v>
          </cell>
        </row>
      </sheetData>
      <sheetData sheetId="160">
        <row r="4">
          <cell r="K4" t="str">
            <v>Code</v>
          </cell>
        </row>
      </sheetData>
      <sheetData sheetId="161"/>
      <sheetData sheetId="162"/>
      <sheetData sheetId="163"/>
      <sheetData sheetId="164"/>
      <sheetData sheetId="165">
        <row r="4">
          <cell r="K4" t="str">
            <v>Code</v>
          </cell>
        </row>
      </sheetData>
      <sheetData sheetId="166"/>
      <sheetData sheetId="167"/>
      <sheetData sheetId="168"/>
      <sheetData sheetId="169"/>
      <sheetData sheetId="170"/>
      <sheetData sheetId="171">
        <row r="4">
          <cell r="K4" t="str">
            <v>Code</v>
          </cell>
        </row>
      </sheetData>
      <sheetData sheetId="172"/>
      <sheetData sheetId="173"/>
      <sheetData sheetId="174"/>
      <sheetData sheetId="175"/>
      <sheetData sheetId="176"/>
      <sheetData sheetId="177">
        <row r="4">
          <cell r="K4" t="str">
            <v>Code</v>
          </cell>
        </row>
      </sheetData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>
        <row r="4">
          <cell r="K4" t="str">
            <v>Code</v>
          </cell>
        </row>
      </sheetData>
      <sheetData sheetId="218">
        <row r="4">
          <cell r="K4" t="str">
            <v>Code</v>
          </cell>
        </row>
      </sheetData>
      <sheetData sheetId="219"/>
      <sheetData sheetId="220"/>
      <sheetData sheetId="221"/>
      <sheetData sheetId="222"/>
      <sheetData sheetId="223">
        <row r="4">
          <cell r="K4" t="str">
            <v>Code</v>
          </cell>
        </row>
      </sheetData>
      <sheetData sheetId="224">
        <row r="4">
          <cell r="K4" t="str">
            <v>Code</v>
          </cell>
        </row>
      </sheetData>
      <sheetData sheetId="225">
        <row r="4">
          <cell r="K4" t="str">
            <v>Code</v>
          </cell>
        </row>
      </sheetData>
      <sheetData sheetId="226"/>
      <sheetData sheetId="227"/>
      <sheetData sheetId="228"/>
      <sheetData sheetId="229"/>
      <sheetData sheetId="230">
        <row r="4">
          <cell r="K4" t="str">
            <v>Code</v>
          </cell>
        </row>
      </sheetData>
      <sheetData sheetId="231">
        <row r="4">
          <cell r="K4" t="str">
            <v>Code</v>
          </cell>
        </row>
      </sheetData>
      <sheetData sheetId="232"/>
      <sheetData sheetId="233"/>
      <sheetData sheetId="234"/>
      <sheetData sheetId="235"/>
      <sheetData sheetId="236"/>
      <sheetData sheetId="237">
        <row r="4">
          <cell r="K4" t="str">
            <v>Code</v>
          </cell>
        </row>
      </sheetData>
      <sheetData sheetId="238">
        <row r="4">
          <cell r="K4" t="str">
            <v>Code</v>
          </cell>
        </row>
      </sheetData>
      <sheetData sheetId="239"/>
      <sheetData sheetId="240"/>
      <sheetData sheetId="241"/>
      <sheetData sheetId="242"/>
      <sheetData sheetId="243"/>
      <sheetData sheetId="244">
        <row r="4">
          <cell r="K4" t="str">
            <v>Code</v>
          </cell>
        </row>
      </sheetData>
      <sheetData sheetId="245">
        <row r="4">
          <cell r="K4" t="str">
            <v>Code</v>
          </cell>
        </row>
      </sheetData>
      <sheetData sheetId="246"/>
      <sheetData sheetId="247"/>
      <sheetData sheetId="248"/>
      <sheetData sheetId="249"/>
      <sheetData sheetId="250"/>
      <sheetData sheetId="251">
        <row r="4">
          <cell r="K4" t="str">
            <v>Code</v>
          </cell>
        </row>
      </sheetData>
      <sheetData sheetId="252">
        <row r="4">
          <cell r="K4" t="str">
            <v>Code</v>
          </cell>
        </row>
      </sheetData>
      <sheetData sheetId="253"/>
      <sheetData sheetId="254"/>
      <sheetData sheetId="255"/>
      <sheetData sheetId="256"/>
      <sheetData sheetId="257"/>
      <sheetData sheetId="258">
        <row r="4">
          <cell r="K4" t="str">
            <v>Code</v>
          </cell>
        </row>
      </sheetData>
      <sheetData sheetId="259">
        <row r="4">
          <cell r="K4" t="str">
            <v>Code</v>
          </cell>
        </row>
      </sheetData>
      <sheetData sheetId="260"/>
      <sheetData sheetId="261"/>
      <sheetData sheetId="262"/>
      <sheetData sheetId="263"/>
      <sheetData sheetId="264"/>
      <sheetData sheetId="265">
        <row r="4">
          <cell r="K4" t="str">
            <v>Code</v>
          </cell>
        </row>
      </sheetData>
      <sheetData sheetId="266">
        <row r="4">
          <cell r="K4" t="str">
            <v>Code</v>
          </cell>
        </row>
      </sheetData>
      <sheetData sheetId="267"/>
      <sheetData sheetId="268"/>
      <sheetData sheetId="269"/>
      <sheetData sheetId="270"/>
      <sheetData sheetId="271"/>
      <sheetData sheetId="272">
        <row r="4">
          <cell r="K4" t="str">
            <v>Code</v>
          </cell>
        </row>
      </sheetData>
      <sheetData sheetId="273">
        <row r="4">
          <cell r="K4" t="str">
            <v>Code</v>
          </cell>
        </row>
      </sheetData>
      <sheetData sheetId="274"/>
      <sheetData sheetId="275"/>
      <sheetData sheetId="276"/>
      <sheetData sheetId="277"/>
      <sheetData sheetId="278"/>
      <sheetData sheetId="279">
        <row r="4">
          <cell r="K4" t="str">
            <v>Code</v>
          </cell>
        </row>
      </sheetData>
      <sheetData sheetId="280">
        <row r="4">
          <cell r="K4" t="str">
            <v>Code</v>
          </cell>
        </row>
      </sheetData>
      <sheetData sheetId="281"/>
      <sheetData sheetId="282"/>
      <sheetData sheetId="283"/>
      <sheetData sheetId="284"/>
      <sheetData sheetId="285"/>
      <sheetData sheetId="286">
        <row r="4">
          <cell r="K4" t="str">
            <v>Code</v>
          </cell>
        </row>
      </sheetData>
      <sheetData sheetId="287">
        <row r="4">
          <cell r="K4" t="str">
            <v>Code</v>
          </cell>
        </row>
      </sheetData>
      <sheetData sheetId="288"/>
      <sheetData sheetId="289"/>
      <sheetData sheetId="290"/>
      <sheetData sheetId="291"/>
      <sheetData sheetId="292"/>
      <sheetData sheetId="293">
        <row r="4">
          <cell r="K4" t="str">
            <v>Code</v>
          </cell>
        </row>
      </sheetData>
      <sheetData sheetId="294">
        <row r="4">
          <cell r="K4" t="str">
            <v>Code</v>
          </cell>
        </row>
      </sheetData>
      <sheetData sheetId="295"/>
      <sheetData sheetId="296"/>
      <sheetData sheetId="297"/>
      <sheetData sheetId="298"/>
      <sheetData sheetId="299"/>
      <sheetData sheetId="300">
        <row r="4">
          <cell r="K4" t="str">
            <v>Code</v>
          </cell>
        </row>
      </sheetData>
      <sheetData sheetId="301">
        <row r="4">
          <cell r="K4" t="str">
            <v>Code</v>
          </cell>
        </row>
      </sheetData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>
        <row r="4">
          <cell r="K4" t="str">
            <v>Code</v>
          </cell>
        </row>
      </sheetData>
      <sheetData sheetId="317"/>
      <sheetData sheetId="318"/>
      <sheetData sheetId="319"/>
      <sheetData sheetId="320"/>
      <sheetData sheetId="321">
        <row r="4">
          <cell r="K4" t="str">
            <v>Code</v>
          </cell>
        </row>
      </sheetData>
      <sheetData sheetId="322">
        <row r="4">
          <cell r="K4" t="str">
            <v>Code</v>
          </cell>
        </row>
      </sheetData>
      <sheetData sheetId="323">
        <row r="4">
          <cell r="K4" t="str">
            <v>Code</v>
          </cell>
        </row>
      </sheetData>
      <sheetData sheetId="324">
        <row r="4">
          <cell r="K4" t="str">
            <v>Code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>
        <row r="4">
          <cell r="K4" t="str">
            <v>Code</v>
          </cell>
        </row>
      </sheetData>
      <sheetData sheetId="332" refreshError="1"/>
      <sheetData sheetId="333" refreshError="1"/>
      <sheetData sheetId="334" refreshError="1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1"/>
      <sheetName val="Budg DV 457"/>
      <sheetName val="Budg DV 433"/>
      <sheetName val="Budg DV 442"/>
      <sheetName val="BUDG EC 513 Total"/>
      <sheetName val="BUDG EC 513 MBO"/>
      <sheetName val="BUDG EC 513 GS"/>
      <sheetName val="BUDG FD 528"/>
      <sheetName val="Recap Siege"/>
      <sheetName val="Budg_DV_457"/>
      <sheetName val="Budg_DV_433"/>
      <sheetName val="Budg_DV_442"/>
      <sheetName val="BUDG_EC_513_Total"/>
      <sheetName val="BUDG_EC_513_MBO"/>
      <sheetName val="BUDG_EC_513_GS"/>
      <sheetName val="BUDG_FD_528"/>
      <sheetName val="Recap_Siege"/>
      <sheetName val="Budg_DV_4573"/>
      <sheetName val="Budg_DV_4333"/>
      <sheetName val="Budg_DV_4423"/>
      <sheetName val="BUDG_EC_513_Total3"/>
      <sheetName val="BUDG_EC_513_MBO3"/>
      <sheetName val="BUDG_EC_513_GS3"/>
      <sheetName val="BUDG_FD_5283"/>
      <sheetName val="Recap_Siege3"/>
      <sheetName val="Budg_DV_4572"/>
      <sheetName val="Budg_DV_4332"/>
      <sheetName val="Budg_DV_4422"/>
      <sheetName val="BUDG_EC_513_Total2"/>
      <sheetName val="BUDG_EC_513_MBO2"/>
      <sheetName val="BUDG_EC_513_GS2"/>
      <sheetName val="BUDG_FD_5282"/>
      <sheetName val="Recap_Siege2"/>
      <sheetName val="Budg_DV_4571"/>
      <sheetName val="Budg_DV_4331"/>
      <sheetName val="Budg_DV_4421"/>
      <sheetName val="BUDG_EC_513_Total1"/>
      <sheetName val="BUDG_EC_513_MBO1"/>
      <sheetName val="BUDG_EC_513_GS1"/>
      <sheetName val="BUDG_FD_5281"/>
      <sheetName val="Recap_Siege1"/>
      <sheetName val="Budg_DV_4574"/>
      <sheetName val="Budg_DV_4334"/>
      <sheetName val="Budg_DV_4424"/>
      <sheetName val="BUDG_EC_513_Total4"/>
      <sheetName val="BUDG_EC_513_MBO4"/>
      <sheetName val="BUDG_EC_513_GS4"/>
      <sheetName val="BUDG_FD_5284"/>
      <sheetName val="Recap_Siege4"/>
      <sheetName val="Budg_DV_4575"/>
      <sheetName val="Budg_DV_4335"/>
      <sheetName val="Budg_DV_4425"/>
      <sheetName val="BUDG_EC_513_Total5"/>
      <sheetName val="BUDG_EC_513_MBO5"/>
      <sheetName val="BUDG_EC_513_GS5"/>
      <sheetName val="BUDG_FD_5285"/>
      <sheetName val="Recap_Siege5"/>
      <sheetName val="Banque MEB Pristina"/>
      <sheetName val="Caisse"/>
      <sheetName val="Critéres "/>
      <sheetName val="Budg_DV_4576"/>
      <sheetName val="Budg_DV_4336"/>
      <sheetName val="Budg_DV_4426"/>
      <sheetName val="BUDG_EC_513_Total6"/>
      <sheetName val="BUDG_EC_513_MBO6"/>
      <sheetName val="BUDG_EC_513_GS6"/>
      <sheetName val="BUDG_FD_5286"/>
      <sheetName val="Recap_Siege6"/>
      <sheetName val="Budg_DV_4577"/>
      <sheetName val="Budg_DV_4337"/>
      <sheetName val="Budg_DV_4427"/>
      <sheetName val="BUDG_EC_513_Total7"/>
      <sheetName val="BUDG_EC_513_MBO7"/>
      <sheetName val="BUDG_EC_513_GS7"/>
      <sheetName val="BUDG_FD_5287"/>
      <sheetName val="Recap_Siege7"/>
      <sheetName val="Budg_DV_4578"/>
      <sheetName val="Budg_DV_4338"/>
      <sheetName val="Budg_DV_4428"/>
      <sheetName val="BUDG_EC_513_Total8"/>
      <sheetName val="BUDG_EC_513_MBO8"/>
      <sheetName val="BUDG_EC_513_GS8"/>
      <sheetName val="BUDG_FD_5288"/>
      <sheetName val="Recap_Siege8"/>
      <sheetName val="Budg_DV_4579"/>
      <sheetName val="Budg_DV_4339"/>
      <sheetName val="Budg_DV_4429"/>
      <sheetName val="BUDG_EC_513_Total9"/>
      <sheetName val="BUDG_EC_513_MBO9"/>
      <sheetName val="BUDG_EC_513_GS9"/>
      <sheetName val="BUDG_FD_5289"/>
      <sheetName val="Recap_Siege9"/>
      <sheetName val="Budg_DV_45710"/>
      <sheetName val="Budg_DV_43310"/>
      <sheetName val="Budg_DV_44210"/>
      <sheetName val="BUDG_EC_513_Total10"/>
      <sheetName val="BUDG_EC_513_MBO10"/>
      <sheetName val="BUDG_EC_513_GS10"/>
      <sheetName val="BUDG_FD_52810"/>
      <sheetName val="Recap_Siege10"/>
      <sheetName val="Budg_DV_45711"/>
      <sheetName val="Budg_DV_43311"/>
      <sheetName val="Budg_DV_44211"/>
      <sheetName val="BUDG_EC_513_Total11"/>
      <sheetName val="BUDG_EC_513_MBO11"/>
      <sheetName val="BUDG_EC_513_GS11"/>
      <sheetName val="BUDG_FD_52811"/>
      <sheetName val="Recap_Siege11"/>
      <sheetName val="Budg_DV_45712"/>
      <sheetName val="Budg_DV_43312"/>
      <sheetName val="Budg_DV_44212"/>
      <sheetName val="BUDG_EC_513_Total12"/>
      <sheetName val="BUDG_EC_513_MBO12"/>
      <sheetName val="BUDG_EC_513_GS12"/>
      <sheetName val="BUDG_FD_52812"/>
      <sheetName val="Recap_Siege12"/>
      <sheetName val="Budg_DV_45713"/>
      <sheetName val="Budg_DV_43313"/>
      <sheetName val="Budg_DV_44213"/>
      <sheetName val="BUDG_EC_513_Total13"/>
      <sheetName val="BUDG_EC_513_MBO13"/>
      <sheetName val="BUDG_EC_513_GS13"/>
      <sheetName val="BUDG_FD_52813"/>
      <sheetName val="Recap_Siege13"/>
      <sheetName val="Budg_DV_45714"/>
      <sheetName val="Budg_DV_43314"/>
      <sheetName val="Budg_DV_44214"/>
      <sheetName val="BUDG_EC_513_Total14"/>
      <sheetName val="BUDG_EC_513_MBO14"/>
      <sheetName val="BUDG_EC_513_GS14"/>
      <sheetName val="BUDG_FD_52814"/>
      <sheetName val="Recap_Siege14"/>
      <sheetName val="Budg_DV_45715"/>
      <sheetName val="Budg_DV_43315"/>
      <sheetName val="Budg_DV_44215"/>
      <sheetName val="BUDG_EC_513_Total15"/>
      <sheetName val="BUDG_EC_513_MBO15"/>
      <sheetName val="BUDG_EC_513_GS15"/>
      <sheetName val="BUDG_FD_52815"/>
      <sheetName val="Recap_Siege15"/>
      <sheetName val="Budg_DV_45716"/>
      <sheetName val="Budg_DV_43316"/>
      <sheetName val="Budg_DV_44216"/>
      <sheetName val="BUDG_EC_513_Total16"/>
      <sheetName val="BUDG_EC_513_MBO16"/>
      <sheetName val="BUDG_EC_513_GS16"/>
      <sheetName val="BUDG_FD_52816"/>
      <sheetName val="Recap_Siege16"/>
      <sheetName val="Budg_DV_45717"/>
      <sheetName val="Budg_DV_43317"/>
      <sheetName val="Budg_DV_44217"/>
      <sheetName val="BUDG_EC_513_Total17"/>
      <sheetName val="BUDG_EC_513_MBO17"/>
      <sheetName val="BUDG_EC_513_GS17"/>
      <sheetName val="BUDG_FD_52817"/>
      <sheetName val="Recap_Siege17"/>
      <sheetName val="Budg_DV_45718"/>
      <sheetName val="Budg_DV_43318"/>
      <sheetName val="Budg_DV_44218"/>
      <sheetName val="BUDG_EC_513_Total18"/>
      <sheetName val="BUDG_EC_513_MBO18"/>
      <sheetName val="BUDG_EC_513_GS18"/>
      <sheetName val="BUDG_FD_52818"/>
      <sheetName val="Recap_Siege18"/>
      <sheetName val="Budg_DV_45719"/>
      <sheetName val="Budg_DV_43319"/>
      <sheetName val="Budg_DV_44219"/>
      <sheetName val="BUDG_EC_513_Total19"/>
      <sheetName val="BUDG_EC_513_MBO19"/>
      <sheetName val="BUDG_EC_513_GS19"/>
      <sheetName val="BUDG_FD_52819"/>
      <sheetName val="Recap_Siege19"/>
      <sheetName val="Budg_DV_45720"/>
      <sheetName val="Budg_DV_43320"/>
      <sheetName val="Budg_DV_44220"/>
      <sheetName val="BUDG_EC_513_Total20"/>
      <sheetName val="BUDG_EC_513_MBO20"/>
      <sheetName val="BUDG_EC_513_GS20"/>
      <sheetName val="BUDG_FD_52820"/>
      <sheetName val="Recap_Siege20"/>
      <sheetName val="Budg_DV_45721"/>
      <sheetName val="Budg_DV_43321"/>
      <sheetName val="Budg_DV_44221"/>
      <sheetName val="BUDG_EC_513_Total21"/>
      <sheetName val="BUDG_EC_513_MBO21"/>
      <sheetName val="BUDG_EC_513_GS21"/>
      <sheetName val="BUDG_FD_52821"/>
      <sheetName val="Recap_Siege21"/>
      <sheetName val="Budg_DV_45722"/>
      <sheetName val="Budg_DV_43322"/>
      <sheetName val="Budg_DV_44222"/>
      <sheetName val="BUDG_EC_513_Total22"/>
      <sheetName val="BUDG_EC_513_MBO22"/>
      <sheetName val="BUDG_EC_513_GS22"/>
      <sheetName val="BUDG_FD_52822"/>
      <sheetName val="Recap_Siege22"/>
      <sheetName val="Budg_DV_45723"/>
      <sheetName val="Budg_DV_43323"/>
      <sheetName val="Budg_DV_44223"/>
      <sheetName val="BUDG_EC_513_Total23"/>
      <sheetName val="BUDG_EC_513_MBO23"/>
      <sheetName val="BUDG_EC_513_GS23"/>
      <sheetName val="BUDG_FD_52823"/>
      <sheetName val="Recap_Siege23"/>
      <sheetName val="Budg_DV_45724"/>
      <sheetName val="Budg_DV_43324"/>
      <sheetName val="Budg_DV_44224"/>
      <sheetName val="BUDG_EC_513_Total24"/>
      <sheetName val="BUDG_EC_513_MBO24"/>
      <sheetName val="BUDG_EC_513_GS24"/>
      <sheetName val="BUDG_FD_52824"/>
      <sheetName val="Recap_Siege24"/>
      <sheetName val="Budg_DV_45725"/>
      <sheetName val="Budg_DV_43325"/>
      <sheetName val="Budg_DV_44225"/>
      <sheetName val="BUDG_EC_513_Total25"/>
      <sheetName val="BUDG_EC_513_MBO25"/>
      <sheetName val="BUDG_EC_513_GS25"/>
      <sheetName val="BUDG_FD_52825"/>
      <sheetName val="Recap_Siege25"/>
      <sheetName val="Budg_DV_45726"/>
      <sheetName val="Budg_DV_43326"/>
      <sheetName val="Budg_DV_44226"/>
      <sheetName val="BUDG_EC_513_Total26"/>
      <sheetName val="BUDG_EC_513_MBO26"/>
      <sheetName val="BUDG_EC_513_GS26"/>
      <sheetName val="BUDG_FD_52826"/>
      <sheetName val="Recap_Siege26"/>
      <sheetName val="Budg_DV_45727"/>
      <sheetName val="Budg_DV_43327"/>
      <sheetName val="Budg_DV_44227"/>
      <sheetName val="BUDG_EC_513_Total27"/>
      <sheetName val="BUDG_EC_513_MBO27"/>
      <sheetName val="BUDG_EC_513_GS27"/>
      <sheetName val="BUDG_FD_52827"/>
      <sheetName val="Recap_Siege27"/>
      <sheetName val="Budg_DV_45729"/>
      <sheetName val="Budg_DV_43329"/>
      <sheetName val="Budg_DV_44229"/>
      <sheetName val="BUDG_EC_513_Total29"/>
      <sheetName val="BUDG_EC_513_MBO29"/>
      <sheetName val="BUDG_EC_513_GS29"/>
      <sheetName val="BUDG_FD_52829"/>
      <sheetName val="Recap_Siege29"/>
      <sheetName val="Budg_DV_45728"/>
      <sheetName val="Budg_DV_43328"/>
      <sheetName val="Budg_DV_44228"/>
      <sheetName val="BUDG_EC_513_Total28"/>
      <sheetName val="BUDG_EC_513_MBO28"/>
      <sheetName val="BUDG_EC_513_GS28"/>
      <sheetName val="BUDG_FD_52828"/>
      <sheetName val="Recap_Siege28"/>
      <sheetName val="Budg_DV_45730"/>
      <sheetName val="Budg_DV_43330"/>
      <sheetName val="Budg_DV_44230"/>
      <sheetName val="BUDG_EC_513_Total30"/>
      <sheetName val="BUDG_EC_513_MBO30"/>
      <sheetName val="BUDG_EC_513_GS30"/>
      <sheetName val="BUDG_FD_52830"/>
      <sheetName val="Recap_Siege30"/>
      <sheetName val="Budg_DV_45731"/>
      <sheetName val="Budg_DV_43331"/>
      <sheetName val="Budg_DV_44231"/>
      <sheetName val="BUDG_EC_513_Total31"/>
      <sheetName val="BUDG_EC_513_MBO31"/>
      <sheetName val="BUDG_EC_513_GS31"/>
      <sheetName val="BUDG_FD_52831"/>
      <sheetName val="Recap_Siege31"/>
      <sheetName val="Budg_DV_45732"/>
      <sheetName val="Budg_DV_43332"/>
      <sheetName val="Budg_DV_44232"/>
      <sheetName val="BUDG_EC_513_Total32"/>
      <sheetName val="BUDG_EC_513_MBO32"/>
      <sheetName val="BUDG_EC_513_GS32"/>
      <sheetName val="BUDG_FD_52832"/>
      <sheetName val="Recap_Siege32"/>
      <sheetName val="Budg_DV_45734"/>
      <sheetName val="Budg_DV_43334"/>
      <sheetName val="Budg_DV_44234"/>
      <sheetName val="BUDG_EC_513_Total34"/>
      <sheetName val="BUDG_EC_513_MBO34"/>
      <sheetName val="BUDG_EC_513_GS34"/>
      <sheetName val="BUDG_FD_52834"/>
      <sheetName val="Recap_Siege34"/>
      <sheetName val="Budg_DV_45733"/>
      <sheetName val="Budg_DV_43333"/>
      <sheetName val="Budg_DV_44233"/>
      <sheetName val="BUDG_EC_513_Total33"/>
      <sheetName val="BUDG_EC_513_MBO33"/>
      <sheetName val="BUDG_EC_513_GS33"/>
      <sheetName val="BUDG_FD_52833"/>
      <sheetName val="Recap_Siege33"/>
      <sheetName val="Budg_DV_45735"/>
      <sheetName val="Budg_DV_43335"/>
      <sheetName val="Budg_DV_44235"/>
      <sheetName val="BUDG_EC_513_Total35"/>
      <sheetName val="BUDG_EC_513_MBO35"/>
      <sheetName val="BUDG_EC_513_GS35"/>
      <sheetName val="BUDG_FD_52835"/>
      <sheetName val="Recap_Siege35"/>
      <sheetName val="Budg_DV_45736"/>
      <sheetName val="Budg_DV_43336"/>
      <sheetName val="Budg_DV_44236"/>
      <sheetName val="BUDG_EC_513_Total36"/>
      <sheetName val="BUDG_EC_513_MBO36"/>
      <sheetName val="BUDG_EC_513_GS36"/>
      <sheetName val="BUDG_FD_52836"/>
      <sheetName val="Recap_Siege36"/>
      <sheetName val="Budg_DV_45739"/>
      <sheetName val="Budg_DV_43339"/>
      <sheetName val="Budg_DV_44239"/>
      <sheetName val="BUDG_EC_513_Total39"/>
      <sheetName val="BUDG_EC_513_MBO39"/>
      <sheetName val="BUDG_EC_513_GS39"/>
      <sheetName val="BUDG_FD_52839"/>
      <sheetName val="Recap_Siege39"/>
      <sheetName val="Budg_DV_45737"/>
      <sheetName val="Budg_DV_43337"/>
      <sheetName val="Budg_DV_44237"/>
      <sheetName val="BUDG_EC_513_Total37"/>
      <sheetName val="BUDG_EC_513_MBO37"/>
      <sheetName val="BUDG_EC_513_GS37"/>
      <sheetName val="BUDG_FD_52837"/>
      <sheetName val="Recap_Siege37"/>
      <sheetName val="Budg_DV_45738"/>
      <sheetName val="Budg_DV_43338"/>
      <sheetName val="Budg_DV_44238"/>
      <sheetName val="BUDG_EC_513_Total38"/>
      <sheetName val="BUDG_EC_513_MBO38"/>
      <sheetName val="BUDG_EC_513_GS38"/>
      <sheetName val="BUDG_FD_52838"/>
      <sheetName val="Recap_Siege38"/>
      <sheetName val="Budg_DV_45740"/>
      <sheetName val="Budg_DV_43340"/>
      <sheetName val="Budg_DV_44240"/>
      <sheetName val="BUDG_EC_513_Total40"/>
      <sheetName val="BUDG_EC_513_MBO40"/>
      <sheetName val="BUDG_EC_513_GS40"/>
      <sheetName val="BUDG_FD_52840"/>
      <sheetName val="Recap_Siege40"/>
      <sheetName val="Budg_DV_45741"/>
      <sheetName val="Budg_DV_43341"/>
      <sheetName val="Budg_DV_44241"/>
      <sheetName val="BUDG_EC_513_Total41"/>
      <sheetName val="BUDG_EC_513_MBO41"/>
      <sheetName val="BUDG_EC_513_GS41"/>
      <sheetName val="BUDG_FD_52841"/>
      <sheetName val="Recap_Siege41"/>
      <sheetName val="Budg_DV_45742"/>
      <sheetName val="Budg_DV_43342"/>
      <sheetName val="Budg_DV_44242"/>
      <sheetName val="BUDG_EC_513_Total42"/>
      <sheetName val="BUDG_EC_513_MBO42"/>
      <sheetName val="BUDG_EC_513_GS42"/>
      <sheetName val="BUDG_FD_52842"/>
      <sheetName val="Recap_Siege42"/>
      <sheetName val="Budg_DV_45762"/>
      <sheetName val="Budg_DV_43362"/>
      <sheetName val="Budg_DV_44262"/>
      <sheetName val="BUDG_EC_513_Total62"/>
      <sheetName val="BUDG_EC_513_MBO62"/>
      <sheetName val="BUDG_EC_513_GS62"/>
      <sheetName val="BUDG_FD_52862"/>
      <sheetName val="Recap_Siege62"/>
      <sheetName val="Budg_DV_45743"/>
      <sheetName val="Budg_DV_43343"/>
      <sheetName val="Budg_DV_44243"/>
      <sheetName val="BUDG_EC_513_Total43"/>
      <sheetName val="BUDG_EC_513_MBO43"/>
      <sheetName val="BUDG_EC_513_GS43"/>
      <sheetName val="BUDG_FD_52843"/>
      <sheetName val="Recap_Siege43"/>
      <sheetName val="Budg_DV_45744"/>
      <sheetName val="Budg_DV_43344"/>
      <sheetName val="Budg_DV_44244"/>
      <sheetName val="BUDG_EC_513_Total44"/>
      <sheetName val="BUDG_EC_513_MBO44"/>
      <sheetName val="BUDG_EC_513_GS44"/>
      <sheetName val="BUDG_FD_52844"/>
      <sheetName val="Recap_Siege44"/>
      <sheetName val="Budg_DV_45745"/>
      <sheetName val="Budg_DV_43345"/>
      <sheetName val="Budg_DV_44245"/>
      <sheetName val="BUDG_EC_513_Total45"/>
      <sheetName val="BUDG_EC_513_MBO45"/>
      <sheetName val="BUDG_EC_513_GS45"/>
      <sheetName val="BUDG_FD_52845"/>
      <sheetName val="Recap_Siege45"/>
      <sheetName val="Budg_DV_45746"/>
      <sheetName val="Budg_DV_43346"/>
      <sheetName val="Budg_DV_44246"/>
      <sheetName val="BUDG_EC_513_Total46"/>
      <sheetName val="BUDG_EC_513_MBO46"/>
      <sheetName val="BUDG_EC_513_GS46"/>
      <sheetName val="BUDG_FD_52846"/>
      <sheetName val="Recap_Siege46"/>
      <sheetName val="Budg_DV_45747"/>
      <sheetName val="Budg_DV_43347"/>
      <sheetName val="Budg_DV_44247"/>
      <sheetName val="BUDG_EC_513_Total47"/>
      <sheetName val="BUDG_EC_513_MBO47"/>
      <sheetName val="BUDG_EC_513_GS47"/>
      <sheetName val="BUDG_FD_52847"/>
      <sheetName val="Recap_Siege47"/>
      <sheetName val="Budg_DV_45748"/>
      <sheetName val="Budg_DV_43348"/>
      <sheetName val="Budg_DV_44248"/>
      <sheetName val="BUDG_EC_513_Total48"/>
      <sheetName val="BUDG_EC_513_MBO48"/>
      <sheetName val="BUDG_EC_513_GS48"/>
      <sheetName val="BUDG_FD_52848"/>
      <sheetName val="Recap_Siege48"/>
      <sheetName val="Budg_DV_45749"/>
      <sheetName val="Budg_DV_43349"/>
      <sheetName val="Budg_DV_44249"/>
      <sheetName val="BUDG_EC_513_Total49"/>
      <sheetName val="BUDG_EC_513_MBO49"/>
      <sheetName val="BUDG_EC_513_GS49"/>
      <sheetName val="BUDG_FD_52849"/>
      <sheetName val="Recap_Siege49"/>
      <sheetName val="Budg_DV_45750"/>
      <sheetName val="Budg_DV_43350"/>
      <sheetName val="Budg_DV_44250"/>
      <sheetName val="BUDG_EC_513_Total50"/>
      <sheetName val="BUDG_EC_513_MBO50"/>
      <sheetName val="BUDG_EC_513_GS50"/>
      <sheetName val="BUDG_FD_52850"/>
      <sheetName val="Recap_Siege50"/>
      <sheetName val="Budg_DV_45751"/>
      <sheetName val="Budg_DV_43351"/>
      <sheetName val="Budg_DV_44251"/>
      <sheetName val="BUDG_EC_513_Total51"/>
      <sheetName val="BUDG_EC_513_MBO51"/>
      <sheetName val="BUDG_EC_513_GS51"/>
      <sheetName val="BUDG_FD_52851"/>
      <sheetName val="Recap_Siege51"/>
      <sheetName val="Budg_DV_45752"/>
      <sheetName val="Budg_DV_43352"/>
      <sheetName val="Budg_DV_44252"/>
      <sheetName val="BUDG_EC_513_Total52"/>
      <sheetName val="BUDG_EC_513_MBO52"/>
      <sheetName val="BUDG_EC_513_GS52"/>
      <sheetName val="BUDG_FD_52852"/>
      <sheetName val="Recap_Siege52"/>
      <sheetName val="Budg_DV_45753"/>
      <sheetName val="Budg_DV_43353"/>
      <sheetName val="Budg_DV_44253"/>
      <sheetName val="BUDG_EC_513_Total53"/>
      <sheetName val="BUDG_EC_513_MBO53"/>
      <sheetName val="BUDG_EC_513_GS53"/>
      <sheetName val="BUDG_FD_52853"/>
      <sheetName val="Recap_Siege53"/>
      <sheetName val="Budg_DV_45754"/>
      <sheetName val="Budg_DV_43354"/>
      <sheetName val="Budg_DV_44254"/>
      <sheetName val="BUDG_EC_513_Total54"/>
      <sheetName val="BUDG_EC_513_MBO54"/>
      <sheetName val="BUDG_EC_513_GS54"/>
      <sheetName val="BUDG_FD_52854"/>
      <sheetName val="Recap_Siege54"/>
      <sheetName val="Budg_DV_45755"/>
      <sheetName val="Budg_DV_43355"/>
      <sheetName val="Budg_DV_44255"/>
      <sheetName val="BUDG_EC_513_Total55"/>
      <sheetName val="BUDG_EC_513_MBO55"/>
      <sheetName val="BUDG_EC_513_GS55"/>
      <sheetName val="Data"/>
      <sheetName val="BUDG_FD_52855"/>
      <sheetName val="Recap_Siege55"/>
      <sheetName val="Budg_DV_45756"/>
      <sheetName val="Budg_DV_43356"/>
      <sheetName val="Banque_MEB_Pristina"/>
      <sheetName val="Critéres_"/>
      <sheetName val="Banque_MEB_Pristina1"/>
      <sheetName val="Critéres_1"/>
      <sheetName val="Banque_MEB_Pristina2"/>
      <sheetName val="Critéres_2"/>
      <sheetName val="Budg_DV_45757"/>
      <sheetName val="Budg_DV_43357"/>
      <sheetName val="Budg_DV_44256"/>
      <sheetName val="BUDG_EC_513_Total56"/>
      <sheetName val="BUDG_EC_513_MBO56"/>
      <sheetName val="BUDG_EC_513_GS56"/>
      <sheetName val="BUDG_FD_52856"/>
      <sheetName val="Recap_Siege56"/>
      <sheetName val="BFU Sindh Global-PKR"/>
      <sheetName val="Paramètres"/>
      <sheetName val=""/>
      <sheetName val="Liste"/>
      <sheetName val="Budg_DV_45758"/>
      <sheetName val="Budg_DV_43358"/>
      <sheetName val="Budg_DV_44257"/>
      <sheetName val="BUDG_EC_513_Total57"/>
      <sheetName val="BUDG_EC_513_MBO57"/>
      <sheetName val="BUDG_EC_513_GS57"/>
      <sheetName val="BUDG_FD_52857"/>
      <sheetName val="Recap_Siege57"/>
      <sheetName val="BFU_Sindh_Global-PKR"/>
      <sheetName val="Budg_DV_45759"/>
      <sheetName val="Budg_DV_43359"/>
      <sheetName val="Budg_DV_44258"/>
      <sheetName val="BUDG_EC_513_Total58"/>
      <sheetName val="BUDG_EC_513_MBO58"/>
      <sheetName val="BUDG_EC_513_GS58"/>
      <sheetName val="BUDG_FD_52858"/>
      <sheetName val="Recap_Siege58"/>
      <sheetName val="Banque_MEB_Pristina3"/>
      <sheetName val="Critéres_3"/>
      <sheetName val="BFU_Sindh_Global-PKR1"/>
      <sheetName val="Budg_DV_45761"/>
      <sheetName val="Budg_DV_43361"/>
      <sheetName val="Budg_DV_44260"/>
      <sheetName val="BUDG_EC_513_Total60"/>
      <sheetName val="BUDG_EC_513_MBO60"/>
      <sheetName val="BUDG_EC_513_GS60"/>
      <sheetName val="BUDG_FD_52860"/>
      <sheetName val="Recap_Siege60"/>
      <sheetName val="Banque_MEB_Pristina5"/>
      <sheetName val="Critéres_5"/>
      <sheetName val="BFU_Sindh_Global-PKR3"/>
      <sheetName val="Budg_DV_45760"/>
      <sheetName val="Budg_DV_43360"/>
      <sheetName val="Budg_DV_44259"/>
      <sheetName val="BUDG_EC_513_Total59"/>
      <sheetName val="BUDG_EC_513_MBO59"/>
      <sheetName val="BUDG_EC_513_GS59"/>
      <sheetName val="BUDG_FD_52859"/>
      <sheetName val="Recap_Siege59"/>
      <sheetName val="Banque_MEB_Pristina4"/>
      <sheetName val="Critéres_4"/>
      <sheetName val="BFU_Sindh_Global-PKR2"/>
      <sheetName val="Budg_DV_45764"/>
      <sheetName val="Budg_DV_43364"/>
      <sheetName val="Budg_DV_44263"/>
      <sheetName val="BUDG_EC_513_Total63"/>
      <sheetName val="BUDG_EC_513_MBO63"/>
      <sheetName val="BUDG_EC_513_GS63"/>
      <sheetName val="BUDG_FD_52863"/>
      <sheetName val="Recap_Siege63"/>
      <sheetName val="Banque_MEB_Pristina7"/>
      <sheetName val="Critéres_7"/>
      <sheetName val="BFU_Sindh_Global-PKR5"/>
      <sheetName val="Budg_DV_45763"/>
      <sheetName val="Budg_DV_43363"/>
      <sheetName val="Budg_DV_44261"/>
      <sheetName val="BUDG_EC_513_Total61"/>
      <sheetName val="BUDG_EC_513_MBO61"/>
      <sheetName val="BUDG_EC_513_GS61"/>
      <sheetName val="BUDG_FD_52861"/>
      <sheetName val="Recap_Siege61"/>
      <sheetName val="Banque_MEB_Pristina6"/>
      <sheetName val="Critéres_6"/>
      <sheetName val="BFU_Sindh_Global-PKR4"/>
      <sheetName val="Budg_DV_45765"/>
      <sheetName val="Budg_DV_43365"/>
      <sheetName val="Budg_DV_44264"/>
      <sheetName val="BUDG_EC_513_Total64"/>
      <sheetName val="BUDG_EC_513_MBO64"/>
      <sheetName val="BUDG_EC_513_GS64"/>
      <sheetName val="BUDG_FD_52864"/>
      <sheetName val="Recap_Siege64"/>
      <sheetName val="Banque_MEB_Pristina8"/>
      <sheetName val="Critéres_8"/>
      <sheetName val="BFU_Sindh_Global-PKR6"/>
      <sheetName val="Budg_DV_45766"/>
      <sheetName val="Budg_DV_43366"/>
      <sheetName val="Budg_DV_44265"/>
      <sheetName val="BUDG_EC_513_Total65"/>
      <sheetName val="BUDG_EC_513_MBO65"/>
      <sheetName val="BUDG_EC_513_GS65"/>
      <sheetName val="BUDG_FD_52865"/>
      <sheetName val="Recap_Siege65"/>
      <sheetName val="Banque_MEB_Pristina9"/>
      <sheetName val="Critéres_9"/>
      <sheetName val="BFU_Sindh_Global-PKR7"/>
      <sheetName val="4 - Base de données"/>
      <sheetName val="5.2 - Congés - suivi annuel"/>
      <sheetName val="2 - Dates - référence"/>
      <sheetName val="17 - Ordre de mission"/>
      <sheetName val="15- Certificat Fin Travail"/>
      <sheetName val="13 - Fin de contrat"/>
      <sheetName val="16 - Solde TT compte"/>
      <sheetName val="6 - Salaires"/>
      <sheetName val="3 - Grille Ancienneté"/>
      <sheetName val="TCD-March"/>
      <sheetName val="4_-_Base_de_données"/>
      <sheetName val="5_2_-_Congés_-_suivi_annuel"/>
      <sheetName val="2_-_Dates_-_référence"/>
      <sheetName val="17_-_Ordre_de_mission"/>
      <sheetName val="15-_Certificat_Fin_Travail"/>
      <sheetName val="13_-_Fin_de_contrat"/>
      <sheetName val="16_-_Solde_TT_compte"/>
      <sheetName val="6_-_Salaires"/>
      <sheetName val="3_-_Grille_Ancienneté"/>
      <sheetName val="4_-_Base_de_données1"/>
      <sheetName val="5_2_-_Congés_-_suivi_annuel1"/>
      <sheetName val="2_-_Dates_-_référence1"/>
      <sheetName val="17_-_Ordre_de_mission1"/>
      <sheetName val="15-_Certificat_Fin_Travail1"/>
      <sheetName val="13_-_Fin_de_contrat1"/>
      <sheetName val="16_-_Solde_TT_compte1"/>
      <sheetName val="6_-_Salaires1"/>
      <sheetName val="3_-_Grille_Ancienneté1"/>
      <sheetName val="FR-TCD"/>
      <sheetName val="CCP"/>
      <sheetName val="Budg_DV_45767"/>
      <sheetName val="Budg_DV_43367"/>
      <sheetName val="Budg_DV_44266"/>
      <sheetName val="BUDG_EC_513_Total66"/>
      <sheetName val="BUDG_EC_513_MBO66"/>
      <sheetName val="BUDG_EC_513_GS66"/>
      <sheetName val="BUDG_FD_52866"/>
      <sheetName val="Recap_Siege66"/>
      <sheetName val="Banque_MEB_Pristina10"/>
      <sheetName val="Critéres_10"/>
      <sheetName val="BFU_Sindh_Global-PKR8"/>
      <sheetName val="BoQ-Unit costs"/>
      <sheetName val="4_-_Base_de_données2"/>
      <sheetName val="5_2_-_Congés_-_suivi_annuel2"/>
      <sheetName val="2_-_Dates_-_référence2"/>
      <sheetName val="17_-_Ordre_de_mission2"/>
      <sheetName val="15-_Certificat_Fin_Travail2"/>
      <sheetName val="13_-_Fin_de_contrat2"/>
      <sheetName val="16_-_Solde_TT_compte2"/>
      <sheetName val="6_-_Salaires2"/>
      <sheetName val="3_-_Grille_Ancienneté2"/>
      <sheetName val="SUDBASE"/>
      <sheetName val="Paramétrage"/>
      <sheetName val="Projection"/>
      <sheetName val="D1"/>
      <sheetName val="Parameters"/>
      <sheetName val="PARAMETRES"/>
      <sheetName val="Actividades"/>
      <sheetName val="Tipos de cambio"/>
      <sheetName val="Códigos"/>
      <sheetName val="Payledger"/>
      <sheetName val="COMMITMENT TO BVA"/>
      <sheetName val="ALL ACTUALS"/>
      <sheetName val="Budget  by Objective"/>
      <sheetName val="Inflation"/>
      <sheetName val="Budg_DV_45768"/>
      <sheetName val="Budg_DV_43368"/>
      <sheetName val="Budg_DV_44267"/>
      <sheetName val="BUDG_EC_513_Total67"/>
      <sheetName val="BUDG_EC_513_MBO67"/>
      <sheetName val="BUDG_EC_513_GS67"/>
      <sheetName val="BUDG_FD_52867"/>
      <sheetName val="Recap_Siege67"/>
      <sheetName val="BFU_Sindh_Global-PKR9"/>
      <sheetName val="Budg_DV_45769"/>
      <sheetName val="Budg_DV_43369"/>
      <sheetName val="Budg_DV_44268"/>
      <sheetName val="BUDG_EC_513_Total68"/>
      <sheetName val="BUDG_EC_513_MBO68"/>
      <sheetName val="BUDG_EC_513_GS68"/>
      <sheetName val="BUDG_FD_52868"/>
      <sheetName val="Recap_Siege68"/>
      <sheetName val="BFU_Sindh_Global-PKR10"/>
      <sheetName val="Budg_DV_45770"/>
      <sheetName val="Budg_DV_43370"/>
      <sheetName val="Budg_DV_44269"/>
      <sheetName val="BUDG_EC_513_Total69"/>
      <sheetName val="BUDG_EC_513_MBO69"/>
      <sheetName val="BUDG_EC_513_GS69"/>
      <sheetName val="BUDG_FD_52869"/>
      <sheetName val="Recap_Siege69"/>
      <sheetName val="Banque_MEB_Pristina11"/>
      <sheetName val="Critéres_11"/>
      <sheetName val="BFU_Sindh_Global-PKR11"/>
      <sheetName val="Lien Budget Bailleur"/>
    </sheetNames>
    <sheetDataSet>
      <sheetData sheetId="0" refreshError="1">
        <row r="4">
          <cell r="A4" t="str">
            <v>IDCONTRAT</v>
          </cell>
          <cell r="B4" t="str">
            <v>IDLIGNEB</v>
          </cell>
          <cell r="C4">
            <v>38353</v>
          </cell>
          <cell r="D4">
            <v>38384</v>
          </cell>
          <cell r="E4">
            <v>38412</v>
          </cell>
          <cell r="F4">
            <v>38443</v>
          </cell>
          <cell r="G4">
            <v>38473</v>
          </cell>
          <cell r="H4">
            <v>38504</v>
          </cell>
          <cell r="I4">
            <v>38534</v>
          </cell>
          <cell r="J4">
            <v>38565</v>
          </cell>
          <cell r="K4">
            <v>38596</v>
          </cell>
          <cell r="L4">
            <v>38626</v>
          </cell>
          <cell r="M4">
            <v>38657</v>
          </cell>
          <cell r="N4">
            <v>38687</v>
          </cell>
          <cell r="O4">
            <v>38718</v>
          </cell>
          <cell r="P4">
            <v>38749</v>
          </cell>
          <cell r="Q4">
            <v>38777</v>
          </cell>
          <cell r="R4">
            <v>38808</v>
          </cell>
          <cell r="S4">
            <v>38838</v>
          </cell>
          <cell r="T4">
            <v>38869</v>
          </cell>
          <cell r="U4">
            <v>38899</v>
          </cell>
          <cell r="V4" t="str">
            <v>Total</v>
          </cell>
        </row>
        <row r="5">
          <cell r="B5" t="str">
            <v>432A1</v>
          </cell>
          <cell r="M5">
            <v>-438.2</v>
          </cell>
          <cell r="N5">
            <v>-14.08</v>
          </cell>
          <cell r="V5">
            <v>-452.28</v>
          </cell>
        </row>
        <row r="6">
          <cell r="B6" t="str">
            <v>432A3</v>
          </cell>
          <cell r="H6">
            <v>-9.0299999999999994</v>
          </cell>
          <cell r="V6">
            <v>-9.0299999999999994</v>
          </cell>
        </row>
        <row r="7">
          <cell r="B7" t="str">
            <v>432AC</v>
          </cell>
          <cell r="K7">
            <v>-143.69</v>
          </cell>
          <cell r="L7">
            <v>-168.8</v>
          </cell>
          <cell r="M7">
            <v>-1257.8800000000001</v>
          </cell>
          <cell r="V7">
            <v>-1570.37</v>
          </cell>
        </row>
        <row r="8">
          <cell r="B8" t="str">
            <v>432BC</v>
          </cell>
          <cell r="O8">
            <v>-4.4000000000000004</v>
          </cell>
          <cell r="V8">
            <v>-4.4000000000000004</v>
          </cell>
        </row>
        <row r="9">
          <cell r="B9" t="str">
            <v>432BW</v>
          </cell>
          <cell r="E9">
            <v>-6083.7</v>
          </cell>
          <cell r="F9">
            <v>-9251.56</v>
          </cell>
          <cell r="G9">
            <v>-4041.21</v>
          </cell>
          <cell r="H9">
            <v>-9852.2800000000007</v>
          </cell>
          <cell r="I9">
            <v>-4553.37</v>
          </cell>
          <cell r="J9">
            <v>-3396.11</v>
          </cell>
          <cell r="K9">
            <v>-5570.17</v>
          </cell>
          <cell r="L9">
            <v>-4371.12</v>
          </cell>
          <cell r="M9">
            <v>-2075.14</v>
          </cell>
          <cell r="N9">
            <v>-6584.82</v>
          </cell>
          <cell r="O9">
            <v>-3236.05</v>
          </cell>
          <cell r="V9">
            <v>-59015.53</v>
          </cell>
        </row>
        <row r="10">
          <cell r="B10" t="str">
            <v>432CA</v>
          </cell>
          <cell r="F10">
            <v>-365.2</v>
          </cell>
          <cell r="G10">
            <v>-375.21</v>
          </cell>
          <cell r="H10">
            <v>-387.57</v>
          </cell>
          <cell r="I10">
            <v>-388.28</v>
          </cell>
          <cell r="J10">
            <v>-423.52</v>
          </cell>
          <cell r="K10">
            <v>-107.14</v>
          </cell>
          <cell r="L10">
            <v>-309.36</v>
          </cell>
          <cell r="M10">
            <v>-286.22000000000003</v>
          </cell>
          <cell r="N10">
            <v>-285.98</v>
          </cell>
          <cell r="O10">
            <v>-48.4</v>
          </cell>
          <cell r="V10">
            <v>-2976.88</v>
          </cell>
        </row>
        <row r="11">
          <cell r="B11" t="str">
            <v>432DT</v>
          </cell>
          <cell r="J11">
            <v>-2388.34</v>
          </cell>
          <cell r="V11">
            <v>-2388.34</v>
          </cell>
        </row>
        <row r="12">
          <cell r="B12" t="str">
            <v>432EN</v>
          </cell>
          <cell r="M12">
            <v>-1042.02</v>
          </cell>
          <cell r="N12">
            <v>-1389.75</v>
          </cell>
          <cell r="O12">
            <v>-40.39</v>
          </cell>
          <cell r="V12">
            <v>-2472.16</v>
          </cell>
        </row>
        <row r="13">
          <cell r="B13" t="str">
            <v>432EX</v>
          </cell>
          <cell r="E13">
            <v>-37.49</v>
          </cell>
          <cell r="F13">
            <v>-1295.44</v>
          </cell>
          <cell r="G13">
            <v>-497.17</v>
          </cell>
          <cell r="J13">
            <v>-17.41</v>
          </cell>
          <cell r="K13">
            <v>-9.0299999999999994</v>
          </cell>
          <cell r="M13">
            <v>-66.73</v>
          </cell>
          <cell r="N13">
            <v>-2.04</v>
          </cell>
          <cell r="O13">
            <v>-214.46</v>
          </cell>
          <cell r="V13">
            <v>-2139.77</v>
          </cell>
        </row>
        <row r="14">
          <cell r="B14" t="str">
            <v>432FU</v>
          </cell>
          <cell r="F14">
            <v>-17.600000000000001</v>
          </cell>
          <cell r="G14">
            <v>-48.39</v>
          </cell>
          <cell r="H14">
            <v>-5.23</v>
          </cell>
          <cell r="I14">
            <v>-2.67</v>
          </cell>
          <cell r="J14">
            <v>-4.82</v>
          </cell>
          <cell r="K14">
            <v>-49.68</v>
          </cell>
          <cell r="L14">
            <v>-81.8</v>
          </cell>
          <cell r="M14">
            <v>-58.06</v>
          </cell>
          <cell r="N14">
            <v>-12.94</v>
          </cell>
          <cell r="O14">
            <v>-8.8000000000000007</v>
          </cell>
          <cell r="V14">
            <v>-289.99</v>
          </cell>
        </row>
        <row r="15">
          <cell r="B15" t="str">
            <v>432GU</v>
          </cell>
          <cell r="M15">
            <v>-1132.3800000000001</v>
          </cell>
          <cell r="V15">
            <v>-1132.3800000000001</v>
          </cell>
        </row>
        <row r="16">
          <cell r="B16" t="str">
            <v>432H1</v>
          </cell>
          <cell r="M16">
            <v>-85</v>
          </cell>
          <cell r="N16">
            <v>-5.42</v>
          </cell>
          <cell r="V16">
            <v>-90.42</v>
          </cell>
        </row>
        <row r="17">
          <cell r="B17" t="str">
            <v>432H2</v>
          </cell>
          <cell r="L17">
            <v>-301.52</v>
          </cell>
          <cell r="V17">
            <v>-301.52</v>
          </cell>
        </row>
        <row r="18">
          <cell r="B18" t="str">
            <v>432HM</v>
          </cell>
          <cell r="N18">
            <v>-172.38</v>
          </cell>
          <cell r="O18">
            <v>-4121.32</v>
          </cell>
          <cell r="P18">
            <v>18.47</v>
          </cell>
          <cell r="Q18">
            <v>14.7</v>
          </cell>
          <cell r="V18">
            <v>-4260.53</v>
          </cell>
        </row>
        <row r="19">
          <cell r="B19" t="str">
            <v>432L1</v>
          </cell>
          <cell r="M19">
            <v>-221</v>
          </cell>
          <cell r="N19">
            <v>-14.08</v>
          </cell>
          <cell r="V19">
            <v>-235.08</v>
          </cell>
        </row>
        <row r="20">
          <cell r="B20" t="str">
            <v>432L2</v>
          </cell>
          <cell r="L20">
            <v>-530.79999999999995</v>
          </cell>
          <cell r="M20">
            <v>-405.22</v>
          </cell>
          <cell r="V20">
            <v>-936.02</v>
          </cell>
        </row>
        <row r="21">
          <cell r="B21" t="str">
            <v>432LC</v>
          </cell>
          <cell r="D21">
            <v>-204.75</v>
          </cell>
          <cell r="M21">
            <v>-2285.9699999999998</v>
          </cell>
          <cell r="N21">
            <v>-2341.85</v>
          </cell>
          <cell r="V21">
            <v>-4832.57</v>
          </cell>
        </row>
        <row r="22">
          <cell r="B22" t="str">
            <v>432O1</v>
          </cell>
          <cell r="D22">
            <v>-273</v>
          </cell>
          <cell r="L22">
            <v>-195.91</v>
          </cell>
          <cell r="O22">
            <v>-122.57</v>
          </cell>
          <cell r="V22">
            <v>-591.48</v>
          </cell>
        </row>
        <row r="23">
          <cell r="B23" t="str">
            <v>432O2</v>
          </cell>
          <cell r="I23">
            <v>-1505</v>
          </cell>
          <cell r="M23">
            <v>-34.28</v>
          </cell>
          <cell r="O23">
            <v>-299.02999999999997</v>
          </cell>
          <cell r="V23">
            <v>-1838.31</v>
          </cell>
        </row>
        <row r="24">
          <cell r="B24" t="str">
            <v>432RC</v>
          </cell>
          <cell r="K24">
            <v>-143.69</v>
          </cell>
          <cell r="L24">
            <v>-168.8</v>
          </cell>
          <cell r="M24">
            <v>-3545.28</v>
          </cell>
          <cell r="N24">
            <v>-1.69</v>
          </cell>
          <cell r="Q24">
            <v>0</v>
          </cell>
          <cell r="V24">
            <v>-3859.46</v>
          </cell>
        </row>
        <row r="25">
          <cell r="B25" t="str">
            <v>432RL</v>
          </cell>
          <cell r="E25">
            <v>-170</v>
          </cell>
          <cell r="G25">
            <v>-3101.4</v>
          </cell>
          <cell r="K25">
            <v>-2453.86</v>
          </cell>
          <cell r="L25">
            <v>-2906.76</v>
          </cell>
          <cell r="M25">
            <v>-4146.97</v>
          </cell>
          <cell r="N25">
            <v>-5401.46</v>
          </cell>
          <cell r="O25">
            <v>-5.17</v>
          </cell>
          <cell r="V25">
            <v>-18185.62</v>
          </cell>
        </row>
        <row r="26">
          <cell r="B26" t="str">
            <v>432S1</v>
          </cell>
          <cell r="L26">
            <v>-79.13</v>
          </cell>
          <cell r="M26">
            <v>-50.43</v>
          </cell>
          <cell r="N26">
            <v>-60.79</v>
          </cell>
          <cell r="O26">
            <v>-95.74</v>
          </cell>
          <cell r="V26">
            <v>-286.08999999999997</v>
          </cell>
        </row>
        <row r="27">
          <cell r="B27" t="str">
            <v>432S2</v>
          </cell>
          <cell r="N27">
            <v>-177.99</v>
          </cell>
          <cell r="O27">
            <v>-237.09</v>
          </cell>
          <cell r="V27">
            <v>-415.08</v>
          </cell>
        </row>
        <row r="28">
          <cell r="B28" t="str">
            <v>432SA</v>
          </cell>
          <cell r="H28">
            <v>-356.28</v>
          </cell>
          <cell r="K28">
            <v>-69.040000000000006</v>
          </cell>
          <cell r="L28">
            <v>-245.8</v>
          </cell>
          <cell r="N28">
            <v>-368.91</v>
          </cell>
          <cell r="O28">
            <v>-36.340000000000003</v>
          </cell>
          <cell r="V28">
            <v>-1076.3699999999999</v>
          </cell>
        </row>
        <row r="29">
          <cell r="B29" t="str">
            <v>432SF</v>
          </cell>
          <cell r="G29">
            <v>-780.2</v>
          </cell>
          <cell r="O29">
            <v>-11140.8</v>
          </cell>
          <cell r="V29">
            <v>-11921</v>
          </cell>
        </row>
        <row r="30">
          <cell r="B30" t="str">
            <v>432SK</v>
          </cell>
          <cell r="G30">
            <v>-153.88999999999999</v>
          </cell>
          <cell r="H30">
            <v>-138.16999999999999</v>
          </cell>
          <cell r="J30">
            <v>-18.920000000000002</v>
          </cell>
          <cell r="M30">
            <v>-274.95</v>
          </cell>
          <cell r="V30">
            <v>-585.92999999999995</v>
          </cell>
        </row>
        <row r="31">
          <cell r="B31" t="str">
            <v>432T1</v>
          </cell>
          <cell r="L31">
            <v>-354.21</v>
          </cell>
          <cell r="V31">
            <v>-354.21</v>
          </cell>
        </row>
        <row r="32">
          <cell r="B32" t="str">
            <v>432T2</v>
          </cell>
          <cell r="K32">
            <v>-729.96</v>
          </cell>
          <cell r="L32">
            <v>-38</v>
          </cell>
          <cell r="V32">
            <v>-767.96</v>
          </cell>
        </row>
        <row r="33">
          <cell r="B33" t="str">
            <v>432TE</v>
          </cell>
          <cell r="M33">
            <v>-867.31</v>
          </cell>
          <cell r="N33">
            <v>-856.15</v>
          </cell>
          <cell r="O33">
            <v>-198.44</v>
          </cell>
          <cell r="V33">
            <v>-1921.9</v>
          </cell>
        </row>
        <row r="34">
          <cell r="B34" t="str">
            <v>432TR</v>
          </cell>
          <cell r="N34">
            <v>-1677.9</v>
          </cell>
          <cell r="V34">
            <v>-1677.9</v>
          </cell>
        </row>
        <row r="35">
          <cell r="B35" t="str">
            <v>432VR</v>
          </cell>
          <cell r="F35">
            <v>-13.11</v>
          </cell>
          <cell r="G35">
            <v>-913</v>
          </cell>
          <cell r="H35">
            <v>-1642.6</v>
          </cell>
          <cell r="I35">
            <v>-688</v>
          </cell>
          <cell r="K35">
            <v>-842.8</v>
          </cell>
          <cell r="L35">
            <v>-80</v>
          </cell>
          <cell r="M35">
            <v>-212.5</v>
          </cell>
          <cell r="V35">
            <v>-4392.01</v>
          </cell>
        </row>
        <row r="36">
          <cell r="B36" t="str">
            <v>432WH</v>
          </cell>
          <cell r="J36">
            <v>-688</v>
          </cell>
          <cell r="L36">
            <v>-294.39999999999998</v>
          </cell>
          <cell r="M36">
            <v>-687.53</v>
          </cell>
          <cell r="N36">
            <v>-158.53</v>
          </cell>
          <cell r="O36">
            <v>-605.44000000000005</v>
          </cell>
          <cell r="V36">
            <v>-2433.9</v>
          </cell>
        </row>
        <row r="37">
          <cell r="D37">
            <v>-477.75</v>
          </cell>
          <cell r="E37">
            <v>-6291.19</v>
          </cell>
          <cell r="F37">
            <v>-10942.91</v>
          </cell>
          <cell r="G37">
            <v>-9910.4699999999993</v>
          </cell>
          <cell r="H37">
            <v>-12391.16</v>
          </cell>
          <cell r="I37">
            <v>-7137.32</v>
          </cell>
          <cell r="J37">
            <v>-6937.12</v>
          </cell>
          <cell r="K37">
            <v>-10119.06</v>
          </cell>
          <cell r="L37">
            <v>-10126.41</v>
          </cell>
          <cell r="M37">
            <v>-19173.07</v>
          </cell>
          <cell r="N37">
            <v>-19526.759999999998</v>
          </cell>
          <cell r="O37">
            <v>-20414.439999999999</v>
          </cell>
          <cell r="P37">
            <v>18.47</v>
          </cell>
          <cell r="Q37">
            <v>14.7</v>
          </cell>
          <cell r="V37">
            <v>-133414.49</v>
          </cell>
        </row>
        <row r="38">
          <cell r="B38" t="str">
            <v>433A1</v>
          </cell>
          <cell r="P38">
            <v>-422.67</v>
          </cell>
          <cell r="Q38">
            <v>-422.64</v>
          </cell>
          <cell r="R38">
            <v>-476.46</v>
          </cell>
          <cell r="V38">
            <v>-1321.77</v>
          </cell>
        </row>
        <row r="39">
          <cell r="B39" t="str">
            <v>433A2</v>
          </cell>
          <cell r="O39">
            <v>-335.8</v>
          </cell>
          <cell r="P39">
            <v>-960.01</v>
          </cell>
          <cell r="Q39">
            <v>-949.1</v>
          </cell>
          <cell r="R39">
            <v>-987.47</v>
          </cell>
          <cell r="V39">
            <v>-3232.38</v>
          </cell>
        </row>
        <row r="40">
          <cell r="B40" t="str">
            <v>433AD</v>
          </cell>
          <cell r="D40">
            <v>-149.47</v>
          </cell>
          <cell r="K40">
            <v>-344.37</v>
          </cell>
          <cell r="N40">
            <v>-1418.5</v>
          </cell>
          <cell r="O40">
            <v>-2233.58</v>
          </cell>
          <cell r="P40">
            <v>-3607</v>
          </cell>
          <cell r="Q40">
            <v>-2050.27</v>
          </cell>
          <cell r="R40">
            <v>192.39</v>
          </cell>
          <cell r="V40">
            <v>-9610.7999999999993</v>
          </cell>
        </row>
        <row r="41">
          <cell r="B41" t="str">
            <v>433BC</v>
          </cell>
          <cell r="P41">
            <v>-141.91</v>
          </cell>
          <cell r="Q41">
            <v>-211.29</v>
          </cell>
          <cell r="R41">
            <v>-156.44</v>
          </cell>
          <cell r="V41">
            <v>-509.64</v>
          </cell>
        </row>
        <row r="42">
          <cell r="B42" t="str">
            <v>433BW</v>
          </cell>
          <cell r="L42">
            <v>-7813.27</v>
          </cell>
          <cell r="M42">
            <v>-22638.7</v>
          </cell>
          <cell r="N42">
            <v>-4151.3100000000004</v>
          </cell>
          <cell r="P42">
            <v>-38.22</v>
          </cell>
          <cell r="Q42">
            <v>-14765.41</v>
          </cell>
          <cell r="R42">
            <v>-20916.849999999999</v>
          </cell>
          <cell r="S42">
            <v>-1788.92</v>
          </cell>
          <cell r="T42">
            <v>-29891.91</v>
          </cell>
          <cell r="V42">
            <v>-102004.59</v>
          </cell>
        </row>
        <row r="43">
          <cell r="B43" t="str">
            <v>433DR</v>
          </cell>
          <cell r="P43">
            <v>-432.21</v>
          </cell>
          <cell r="Q43">
            <v>-426.82</v>
          </cell>
          <cell r="R43">
            <v>-475.65</v>
          </cell>
          <cell r="V43">
            <v>-1334.68</v>
          </cell>
        </row>
        <row r="44">
          <cell r="B44" t="str">
            <v>433DT</v>
          </cell>
          <cell r="J44">
            <v>-631.66999999999996</v>
          </cell>
          <cell r="P44">
            <v>-36.4</v>
          </cell>
          <cell r="V44">
            <v>-668.07</v>
          </cell>
        </row>
        <row r="45">
          <cell r="B45" t="str">
            <v>433EN</v>
          </cell>
          <cell r="O45">
            <v>-1148.19</v>
          </cell>
          <cell r="P45">
            <v>-1292.1600000000001</v>
          </cell>
          <cell r="Q45">
            <v>-1528.09</v>
          </cell>
          <cell r="R45">
            <v>-1098.43</v>
          </cell>
          <cell r="S45">
            <v>-433.81</v>
          </cell>
          <cell r="V45">
            <v>-5500.68</v>
          </cell>
        </row>
        <row r="46">
          <cell r="B46" t="str">
            <v>433EX</v>
          </cell>
          <cell r="K46">
            <v>-15.48</v>
          </cell>
          <cell r="V46">
            <v>-15.48</v>
          </cell>
        </row>
        <row r="47">
          <cell r="B47" t="str">
            <v>433FU</v>
          </cell>
          <cell r="G47">
            <v>-226.42</v>
          </cell>
          <cell r="N47">
            <v>-51</v>
          </cell>
          <cell r="O47">
            <v>-96.01</v>
          </cell>
          <cell r="P47">
            <v>-1061.0899999999999</v>
          </cell>
          <cell r="Q47">
            <v>-1309.95</v>
          </cell>
          <cell r="R47">
            <v>-1023.49</v>
          </cell>
          <cell r="V47">
            <v>-3767.96</v>
          </cell>
        </row>
        <row r="48">
          <cell r="B48" t="str">
            <v>433GU</v>
          </cell>
          <cell r="P48">
            <v>-1104.01</v>
          </cell>
          <cell r="Q48">
            <v>-1332.75</v>
          </cell>
          <cell r="R48">
            <v>-1170.8900000000001</v>
          </cell>
          <cell r="V48">
            <v>-3607.65</v>
          </cell>
        </row>
        <row r="49">
          <cell r="B49" t="str">
            <v>433H1</v>
          </cell>
          <cell r="P49">
            <v>-109.2</v>
          </cell>
          <cell r="Q49">
            <v>-114.94</v>
          </cell>
          <cell r="R49">
            <v>-117.09</v>
          </cell>
          <cell r="V49">
            <v>-341.23</v>
          </cell>
        </row>
        <row r="50">
          <cell r="B50" t="str">
            <v>433H2</v>
          </cell>
          <cell r="P50">
            <v>-313</v>
          </cell>
          <cell r="Q50">
            <v>-305.27</v>
          </cell>
          <cell r="R50">
            <v>-292.72000000000003</v>
          </cell>
          <cell r="V50">
            <v>-910.99</v>
          </cell>
        </row>
        <row r="51">
          <cell r="B51" t="str">
            <v>433HM</v>
          </cell>
          <cell r="P51">
            <v>-3388.31</v>
          </cell>
          <cell r="Q51">
            <v>-4728.3100000000004</v>
          </cell>
          <cell r="R51">
            <v>-3511.69</v>
          </cell>
          <cell r="V51">
            <v>-11628.31</v>
          </cell>
        </row>
        <row r="52">
          <cell r="B52" t="str">
            <v>433HS</v>
          </cell>
          <cell r="O52">
            <v>-448.2</v>
          </cell>
          <cell r="V52">
            <v>-448.2</v>
          </cell>
        </row>
        <row r="53">
          <cell r="B53" t="str">
            <v>433L1</v>
          </cell>
          <cell r="P53">
            <v>-523.25</v>
          </cell>
          <cell r="Q53">
            <v>-550.75</v>
          </cell>
          <cell r="R53">
            <v>-561.08000000000004</v>
          </cell>
          <cell r="V53">
            <v>-1635.08</v>
          </cell>
        </row>
        <row r="54">
          <cell r="B54" t="str">
            <v>433L2</v>
          </cell>
          <cell r="P54">
            <v>-1893.92</v>
          </cell>
          <cell r="Q54">
            <v>-1680.29</v>
          </cell>
          <cell r="R54">
            <v>-1590.8</v>
          </cell>
          <cell r="V54">
            <v>-5165.01</v>
          </cell>
        </row>
        <row r="55">
          <cell r="B55" t="str">
            <v>433LC</v>
          </cell>
          <cell r="D55">
            <v>-87.12</v>
          </cell>
          <cell r="O55">
            <v>-2372.86</v>
          </cell>
          <cell r="P55">
            <v>-12.04</v>
          </cell>
          <cell r="Q55">
            <v>-2649.98</v>
          </cell>
          <cell r="R55">
            <v>-80.56</v>
          </cell>
          <cell r="V55">
            <v>-5202.5600000000004</v>
          </cell>
        </row>
        <row r="56">
          <cell r="B56" t="str">
            <v>433LO</v>
          </cell>
          <cell r="K56">
            <v>-464.12</v>
          </cell>
          <cell r="P56">
            <v>-1699.8</v>
          </cell>
          <cell r="Q56">
            <v>-3400.22</v>
          </cell>
          <cell r="R56">
            <v>-2195.5</v>
          </cell>
          <cell r="S56">
            <v>-60.18</v>
          </cell>
          <cell r="V56">
            <v>-7819.82</v>
          </cell>
        </row>
        <row r="57">
          <cell r="B57" t="str">
            <v>433LT</v>
          </cell>
          <cell r="J57">
            <v>-1125</v>
          </cell>
          <cell r="V57">
            <v>-1125</v>
          </cell>
        </row>
        <row r="58">
          <cell r="B58" t="str">
            <v>433NF</v>
          </cell>
          <cell r="O58">
            <v>-115.27</v>
          </cell>
          <cell r="P58">
            <v>-1.37</v>
          </cell>
          <cell r="R58">
            <v>-1285.23</v>
          </cell>
          <cell r="V58">
            <v>-1401.87</v>
          </cell>
        </row>
        <row r="59">
          <cell r="B59" t="str">
            <v>433O1</v>
          </cell>
          <cell r="D59">
            <v>-100.1</v>
          </cell>
          <cell r="P59">
            <v>-350.17</v>
          </cell>
          <cell r="Q59">
            <v>-220.89</v>
          </cell>
          <cell r="R59">
            <v>-437.83</v>
          </cell>
          <cell r="S59">
            <v>-55.68</v>
          </cell>
          <cell r="V59">
            <v>-1164.67</v>
          </cell>
        </row>
        <row r="60">
          <cell r="B60" t="str">
            <v>433O2</v>
          </cell>
          <cell r="N60">
            <v>-425.01</v>
          </cell>
          <cell r="O60">
            <v>-1320</v>
          </cell>
          <cell r="P60">
            <v>-638.41999999999996</v>
          </cell>
          <cell r="Q60">
            <v>-102.87</v>
          </cell>
          <cell r="R60">
            <v>-91.22</v>
          </cell>
          <cell r="S60">
            <v>-25.75</v>
          </cell>
          <cell r="V60">
            <v>-2603.27</v>
          </cell>
        </row>
        <row r="61">
          <cell r="B61" t="str">
            <v>433PR</v>
          </cell>
          <cell r="J61">
            <v>-382.7</v>
          </cell>
          <cell r="L61">
            <v>-535.6</v>
          </cell>
          <cell r="V61">
            <v>-918.3</v>
          </cell>
        </row>
        <row r="62">
          <cell r="B62" t="str">
            <v>433RC</v>
          </cell>
          <cell r="K62">
            <v>-409.52</v>
          </cell>
          <cell r="P62">
            <v>-3126.37</v>
          </cell>
          <cell r="Q62">
            <v>-3075.95</v>
          </cell>
          <cell r="R62">
            <v>-1.1100000000000001</v>
          </cell>
          <cell r="S62">
            <v>0</v>
          </cell>
          <cell r="V62">
            <v>-6612.95</v>
          </cell>
        </row>
        <row r="63">
          <cell r="B63" t="str">
            <v>433RL</v>
          </cell>
          <cell r="K63">
            <v>-815.14</v>
          </cell>
          <cell r="N63">
            <v>-172.38</v>
          </cell>
          <cell r="O63">
            <v>-4023.33</v>
          </cell>
          <cell r="P63">
            <v>-1982.52</v>
          </cell>
          <cell r="Q63">
            <v>-4117.49</v>
          </cell>
          <cell r="R63">
            <v>-2150.12</v>
          </cell>
          <cell r="S63">
            <v>-7.18</v>
          </cell>
          <cell r="V63">
            <v>-13268.16</v>
          </cell>
        </row>
        <row r="64">
          <cell r="B64" t="str">
            <v>433S1</v>
          </cell>
          <cell r="P64">
            <v>-69.28</v>
          </cell>
          <cell r="Q64">
            <v>-207.84</v>
          </cell>
          <cell r="R64">
            <v>-521.39</v>
          </cell>
          <cell r="S64">
            <v>-67.69</v>
          </cell>
          <cell r="V64">
            <v>-866.2</v>
          </cell>
        </row>
        <row r="65">
          <cell r="B65" t="str">
            <v>433S2</v>
          </cell>
          <cell r="P65">
            <v>-961.19</v>
          </cell>
          <cell r="Q65">
            <v>-1275.1400000000001</v>
          </cell>
          <cell r="R65">
            <v>-688.07</v>
          </cell>
          <cell r="S65">
            <v>-77.02</v>
          </cell>
          <cell r="V65">
            <v>-3001.42</v>
          </cell>
        </row>
        <row r="66">
          <cell r="B66" t="str">
            <v>433SF</v>
          </cell>
          <cell r="O66">
            <v>-1421.64</v>
          </cell>
          <cell r="P66">
            <v>-1524.71</v>
          </cell>
          <cell r="Q66">
            <v>-7241.5</v>
          </cell>
          <cell r="V66">
            <v>-10187.85</v>
          </cell>
        </row>
        <row r="67">
          <cell r="B67" t="str">
            <v>433T1</v>
          </cell>
          <cell r="P67">
            <v>-336.88</v>
          </cell>
          <cell r="Q67">
            <v>-596.76</v>
          </cell>
          <cell r="R67">
            <v>-414.75</v>
          </cell>
          <cell r="S67">
            <v>-614.20000000000005</v>
          </cell>
          <cell r="V67">
            <v>-1962.59</v>
          </cell>
        </row>
        <row r="68">
          <cell r="B68" t="str">
            <v>433T2</v>
          </cell>
          <cell r="P68">
            <v>-2059.85</v>
          </cell>
          <cell r="Q68">
            <v>-1776.87</v>
          </cell>
          <cell r="R68">
            <v>-1699.89</v>
          </cell>
          <cell r="S68">
            <v>-905.95</v>
          </cell>
          <cell r="V68">
            <v>-6442.56</v>
          </cell>
        </row>
        <row r="69">
          <cell r="B69" t="str">
            <v>433TE</v>
          </cell>
          <cell r="O69">
            <v>-977.79</v>
          </cell>
          <cell r="P69">
            <v>-1001.54</v>
          </cell>
          <cell r="Q69">
            <v>-506.04</v>
          </cell>
          <cell r="R69">
            <v>-268.33</v>
          </cell>
          <cell r="V69">
            <v>-2753.7</v>
          </cell>
        </row>
        <row r="70">
          <cell r="B70" t="str">
            <v>433TR</v>
          </cell>
          <cell r="N70">
            <v>-2004.3</v>
          </cell>
          <cell r="O70">
            <v>-26.4</v>
          </cell>
          <cell r="P70">
            <v>-2119.44</v>
          </cell>
          <cell r="R70">
            <v>-1009.09</v>
          </cell>
          <cell r="V70">
            <v>-5159.2299999999996</v>
          </cell>
        </row>
        <row r="71">
          <cell r="B71" t="str">
            <v>433VR</v>
          </cell>
          <cell r="N71">
            <v>-5108.5</v>
          </cell>
          <cell r="O71">
            <v>-528</v>
          </cell>
          <cell r="P71">
            <v>-1975.7</v>
          </cell>
          <cell r="Q71">
            <v>-10329.459999999999</v>
          </cell>
          <cell r="R71">
            <v>-5483.5</v>
          </cell>
          <cell r="S71">
            <v>-697.89</v>
          </cell>
          <cell r="V71">
            <v>-24123.05</v>
          </cell>
        </row>
        <row r="72">
          <cell r="D72">
            <v>-336.69</v>
          </cell>
          <cell r="G72">
            <v>-226.42</v>
          </cell>
          <cell r="J72">
            <v>-2139.37</v>
          </cell>
          <cell r="K72">
            <v>-2048.63</v>
          </cell>
          <cell r="L72">
            <v>-8348.8700000000008</v>
          </cell>
          <cell r="M72">
            <v>-22638.7</v>
          </cell>
          <cell r="N72">
            <v>-13331</v>
          </cell>
          <cell r="O72">
            <v>-15047.07</v>
          </cell>
          <cell r="P72">
            <v>-33182.639999999999</v>
          </cell>
          <cell r="Q72">
            <v>-65876.89</v>
          </cell>
          <cell r="R72">
            <v>-48513.26</v>
          </cell>
          <cell r="S72">
            <v>-4734.2700000000004</v>
          </cell>
          <cell r="T72">
            <v>-29891.91</v>
          </cell>
          <cell r="V72">
            <v>-246315.72</v>
          </cell>
        </row>
        <row r="73">
          <cell r="B73" t="str">
            <v>4384W</v>
          </cell>
          <cell r="F73">
            <v>-249</v>
          </cell>
          <cell r="G73">
            <v>-12699</v>
          </cell>
          <cell r="V73">
            <v>-12948</v>
          </cell>
        </row>
        <row r="74">
          <cell r="B74" t="str">
            <v>438A1</v>
          </cell>
          <cell r="E74">
            <v>-113.63</v>
          </cell>
          <cell r="F74">
            <v>-218.54</v>
          </cell>
          <cell r="G74">
            <v>-222.03</v>
          </cell>
          <cell r="H74">
            <v>-340.04</v>
          </cell>
          <cell r="I74">
            <v>-318.88</v>
          </cell>
          <cell r="J74">
            <v>-339.25</v>
          </cell>
          <cell r="K74">
            <v>-307.54000000000002</v>
          </cell>
          <cell r="L74">
            <v>-431.19</v>
          </cell>
          <cell r="M74">
            <v>-14.08</v>
          </cell>
          <cell r="V74">
            <v>-2305.1799999999998</v>
          </cell>
        </row>
        <row r="75">
          <cell r="B75" t="str">
            <v>438A2</v>
          </cell>
          <cell r="E75">
            <v>-37.4</v>
          </cell>
          <cell r="F75">
            <v>-139.69</v>
          </cell>
          <cell r="G75">
            <v>-209.21</v>
          </cell>
          <cell r="H75">
            <v>-215.57</v>
          </cell>
          <cell r="I75">
            <v>-334.96</v>
          </cell>
          <cell r="J75">
            <v>-338.9</v>
          </cell>
          <cell r="K75">
            <v>-302.79000000000002</v>
          </cell>
          <cell r="L75">
            <v>-104</v>
          </cell>
          <cell r="M75">
            <v>-74.38</v>
          </cell>
          <cell r="N75">
            <v>-291.45999999999998</v>
          </cell>
          <cell r="O75">
            <v>-191.34</v>
          </cell>
          <cell r="V75">
            <v>-2239.6999999999998</v>
          </cell>
        </row>
        <row r="76">
          <cell r="B76" t="str">
            <v>438AD</v>
          </cell>
          <cell r="C76">
            <v>-95.23</v>
          </cell>
          <cell r="D76">
            <v>-1405.2</v>
          </cell>
          <cell r="E76">
            <v>-2450.16</v>
          </cell>
          <cell r="F76">
            <v>-1374.91</v>
          </cell>
          <cell r="G76">
            <v>-1691.88</v>
          </cell>
          <cell r="H76">
            <v>-1728.94</v>
          </cell>
          <cell r="I76">
            <v>-1327.59</v>
          </cell>
          <cell r="J76">
            <v>-2113.37</v>
          </cell>
          <cell r="K76">
            <v>200</v>
          </cell>
          <cell r="V76">
            <v>-11987.28</v>
          </cell>
        </row>
        <row r="77">
          <cell r="B77" t="str">
            <v>438BC</v>
          </cell>
          <cell r="D77">
            <v>-11.01</v>
          </cell>
          <cell r="E77">
            <v>-29.29</v>
          </cell>
          <cell r="F77">
            <v>-49.2</v>
          </cell>
          <cell r="H77">
            <v>-9.92</v>
          </cell>
          <cell r="I77">
            <v>-18.440000000000001</v>
          </cell>
          <cell r="J77">
            <v>-43.55</v>
          </cell>
          <cell r="K77">
            <v>-33.26</v>
          </cell>
          <cell r="M77">
            <v>-31.61</v>
          </cell>
          <cell r="N77">
            <v>-2397.06</v>
          </cell>
          <cell r="V77">
            <v>-2623.34</v>
          </cell>
        </row>
        <row r="78">
          <cell r="B78" t="str">
            <v>438BW</v>
          </cell>
          <cell r="C78">
            <v>-105.83</v>
          </cell>
          <cell r="F78">
            <v>-37.770000000000003</v>
          </cell>
          <cell r="G78">
            <v>-486.15</v>
          </cell>
          <cell r="H78">
            <v>-444.22</v>
          </cell>
          <cell r="I78">
            <v>-7303.44</v>
          </cell>
          <cell r="J78">
            <v>-15139.21</v>
          </cell>
          <cell r="K78">
            <v>-19317.71</v>
          </cell>
          <cell r="L78">
            <v>-28352.720000000001</v>
          </cell>
          <cell r="M78">
            <v>-14564.36</v>
          </cell>
          <cell r="N78">
            <v>-27673.759999999998</v>
          </cell>
          <cell r="O78">
            <v>-19166.169999999998</v>
          </cell>
          <cell r="V78">
            <v>-132591.34</v>
          </cell>
        </row>
        <row r="79">
          <cell r="B79" t="str">
            <v>438CA</v>
          </cell>
          <cell r="I79">
            <v>-295.89999999999998</v>
          </cell>
          <cell r="V79">
            <v>-295.89999999999998</v>
          </cell>
        </row>
        <row r="80">
          <cell r="B80" t="str">
            <v>438DC</v>
          </cell>
          <cell r="E80">
            <v>-8.5</v>
          </cell>
          <cell r="F80">
            <v>-173.47</v>
          </cell>
          <cell r="G80">
            <v>-69.72</v>
          </cell>
          <cell r="H80">
            <v>-236.07</v>
          </cell>
          <cell r="I80">
            <v>-468.27</v>
          </cell>
          <cell r="J80">
            <v>-559</v>
          </cell>
          <cell r="K80">
            <v>-380.55</v>
          </cell>
          <cell r="V80">
            <v>-1895.58</v>
          </cell>
        </row>
        <row r="81">
          <cell r="B81" t="str">
            <v>438DE</v>
          </cell>
          <cell r="H81">
            <v>-6170.96</v>
          </cell>
          <cell r="I81">
            <v>-6212.99</v>
          </cell>
          <cell r="K81">
            <v>-505.25</v>
          </cell>
          <cell r="V81">
            <v>-12889.2</v>
          </cell>
        </row>
        <row r="82">
          <cell r="B82" t="str">
            <v>438DR</v>
          </cell>
          <cell r="D82">
            <v>-10</v>
          </cell>
          <cell r="E82">
            <v>-26.01</v>
          </cell>
          <cell r="G82">
            <v>-144.68</v>
          </cell>
          <cell r="H82">
            <v>-497.5</v>
          </cell>
          <cell r="I82">
            <v>-269.58999999999997</v>
          </cell>
          <cell r="J82">
            <v>-630.75</v>
          </cell>
          <cell r="K82">
            <v>-295.98</v>
          </cell>
          <cell r="L82">
            <v>-140</v>
          </cell>
          <cell r="M82">
            <v>-450.65</v>
          </cell>
          <cell r="V82">
            <v>-2465.16</v>
          </cell>
        </row>
        <row r="83">
          <cell r="B83" t="str">
            <v>438DT</v>
          </cell>
          <cell r="E83">
            <v>-2499.0100000000002</v>
          </cell>
          <cell r="H83">
            <v>-2315.5500000000002</v>
          </cell>
          <cell r="K83">
            <v>-180.6</v>
          </cell>
          <cell r="N83">
            <v>-2769.3</v>
          </cell>
          <cell r="V83">
            <v>-7764.46</v>
          </cell>
        </row>
        <row r="84">
          <cell r="B84" t="str">
            <v>438DV</v>
          </cell>
          <cell r="E84">
            <v>-80.61</v>
          </cell>
          <cell r="G84">
            <v>-916.52</v>
          </cell>
          <cell r="H84">
            <v>-333.27</v>
          </cell>
          <cell r="L84">
            <v>-1776.32</v>
          </cell>
          <cell r="M84">
            <v>-211.18</v>
          </cell>
          <cell r="N84">
            <v>-173.98</v>
          </cell>
          <cell r="O84">
            <v>-74.010000000000005</v>
          </cell>
          <cell r="V84">
            <v>-3565.89</v>
          </cell>
        </row>
        <row r="85">
          <cell r="B85" t="str">
            <v>438EN</v>
          </cell>
          <cell r="D85">
            <v>-1332.24</v>
          </cell>
          <cell r="E85">
            <v>-1198.5</v>
          </cell>
          <cell r="F85">
            <v>-1317.38</v>
          </cell>
          <cell r="G85">
            <v>-1491.79</v>
          </cell>
          <cell r="H85">
            <v>-1560.45</v>
          </cell>
          <cell r="I85">
            <v>-1727.69</v>
          </cell>
          <cell r="J85">
            <v>-1767.13</v>
          </cell>
          <cell r="K85">
            <v>-1214.74</v>
          </cell>
          <cell r="L85">
            <v>-3355.6</v>
          </cell>
          <cell r="M85">
            <v>-636.19000000000005</v>
          </cell>
          <cell r="N85">
            <v>-503.96</v>
          </cell>
          <cell r="O85">
            <v>-563.58000000000004</v>
          </cell>
          <cell r="V85">
            <v>-16669.25</v>
          </cell>
        </row>
        <row r="86">
          <cell r="B86" t="str">
            <v>438EX</v>
          </cell>
          <cell r="D86">
            <v>-28.29</v>
          </cell>
          <cell r="I86">
            <v>-114.81</v>
          </cell>
          <cell r="K86">
            <v>-2046.65</v>
          </cell>
          <cell r="L86">
            <v>-236.16</v>
          </cell>
          <cell r="M86">
            <v>-179.11</v>
          </cell>
          <cell r="N86">
            <v>-1983.04</v>
          </cell>
          <cell r="O86">
            <v>-58.87</v>
          </cell>
          <cell r="V86">
            <v>-4646.93</v>
          </cell>
        </row>
        <row r="87">
          <cell r="B87" t="str">
            <v>438FC</v>
          </cell>
          <cell r="D87">
            <v>-879.31</v>
          </cell>
          <cell r="E87">
            <v>-906.78</v>
          </cell>
          <cell r="F87">
            <v>-587.98</v>
          </cell>
          <cell r="G87">
            <v>-464.41</v>
          </cell>
          <cell r="H87">
            <v>-83.2</v>
          </cell>
          <cell r="I87">
            <v>-314.83</v>
          </cell>
          <cell r="L87">
            <v>-1.6</v>
          </cell>
          <cell r="M87">
            <v>-1702.98</v>
          </cell>
          <cell r="N87">
            <v>-1128.43</v>
          </cell>
          <cell r="O87">
            <v>-90.2</v>
          </cell>
          <cell r="V87">
            <v>-6159.72</v>
          </cell>
        </row>
        <row r="88">
          <cell r="B88" t="str">
            <v>438FL</v>
          </cell>
          <cell r="H88">
            <v>-2183.94</v>
          </cell>
          <cell r="I88">
            <v>-5478.39</v>
          </cell>
          <cell r="J88">
            <v>-12948.91</v>
          </cell>
          <cell r="K88">
            <v>-11920.42</v>
          </cell>
          <cell r="L88">
            <v>-3397.96</v>
          </cell>
          <cell r="M88">
            <v>-274.17</v>
          </cell>
          <cell r="N88">
            <v>-12406.61</v>
          </cell>
          <cell r="O88">
            <v>-42723.78</v>
          </cell>
          <cell r="V88">
            <v>-91334.18</v>
          </cell>
        </row>
        <row r="89">
          <cell r="B89" t="str">
            <v>438FU</v>
          </cell>
          <cell r="C89">
            <v>-128.02000000000001</v>
          </cell>
          <cell r="D89">
            <v>-213.38</v>
          </cell>
          <cell r="E89">
            <v>-304.94</v>
          </cell>
          <cell r="F89">
            <v>-128.44</v>
          </cell>
          <cell r="G89">
            <v>-1112.17</v>
          </cell>
          <cell r="H89">
            <v>-784.05</v>
          </cell>
          <cell r="I89">
            <v>-419.55</v>
          </cell>
          <cell r="J89">
            <v>-579.25</v>
          </cell>
          <cell r="K89">
            <v>-696.92</v>
          </cell>
          <cell r="L89">
            <v>-813.56</v>
          </cell>
          <cell r="M89">
            <v>-1912.65</v>
          </cell>
          <cell r="V89">
            <v>-7092.93</v>
          </cell>
        </row>
        <row r="90">
          <cell r="B90" t="str">
            <v>438GE</v>
          </cell>
          <cell r="D90">
            <v>-126</v>
          </cell>
          <cell r="F90">
            <v>-784.35</v>
          </cell>
          <cell r="L90">
            <v>-2000</v>
          </cell>
          <cell r="M90">
            <v>-33.659999999999997</v>
          </cell>
          <cell r="V90">
            <v>-2944.01</v>
          </cell>
        </row>
        <row r="91">
          <cell r="B91" t="str">
            <v>438GU</v>
          </cell>
          <cell r="D91">
            <v>-278.88</v>
          </cell>
          <cell r="E91">
            <v>-306</v>
          </cell>
          <cell r="F91">
            <v>-707.16</v>
          </cell>
          <cell r="G91">
            <v>-310.79000000000002</v>
          </cell>
          <cell r="H91">
            <v>-1088.1600000000001</v>
          </cell>
          <cell r="I91">
            <v>-749.86</v>
          </cell>
          <cell r="J91">
            <v>-756.57</v>
          </cell>
          <cell r="K91">
            <v>-753.92</v>
          </cell>
          <cell r="L91">
            <v>-1121.5999999999999</v>
          </cell>
          <cell r="V91">
            <v>-6072.94</v>
          </cell>
        </row>
        <row r="92">
          <cell r="B92" t="str">
            <v>438H1</v>
          </cell>
          <cell r="E92">
            <v>-104.89</v>
          </cell>
          <cell r="F92">
            <v>-83</v>
          </cell>
          <cell r="G92">
            <v>-83</v>
          </cell>
          <cell r="H92">
            <v>-102.34</v>
          </cell>
          <cell r="I92">
            <v>-91.37</v>
          </cell>
          <cell r="J92">
            <v>-91.37</v>
          </cell>
          <cell r="K92">
            <v>-86</v>
          </cell>
          <cell r="L92">
            <v>-145.1</v>
          </cell>
          <cell r="M92">
            <v>-5.42</v>
          </cell>
          <cell r="V92">
            <v>-792.49</v>
          </cell>
        </row>
        <row r="93">
          <cell r="B93" t="str">
            <v>438H2</v>
          </cell>
          <cell r="D93">
            <v>-101.64</v>
          </cell>
          <cell r="E93">
            <v>-146.63</v>
          </cell>
          <cell r="F93">
            <v>-136.94999999999999</v>
          </cell>
          <cell r="G93">
            <v>-57.36</v>
          </cell>
          <cell r="H93">
            <v>-324.20999999999998</v>
          </cell>
          <cell r="I93">
            <v>-72.650000000000006</v>
          </cell>
          <cell r="J93">
            <v>-333.16</v>
          </cell>
          <cell r="K93">
            <v>-203.17</v>
          </cell>
          <cell r="V93">
            <v>-1375.77</v>
          </cell>
        </row>
        <row r="94">
          <cell r="B94" t="str">
            <v>438HA</v>
          </cell>
          <cell r="D94">
            <v>-624.79999999999995</v>
          </cell>
          <cell r="E94">
            <v>-648.65</v>
          </cell>
          <cell r="F94">
            <v>-445.3</v>
          </cell>
          <cell r="G94">
            <v>-418.41</v>
          </cell>
          <cell r="H94">
            <v>-413.94</v>
          </cell>
          <cell r="I94">
            <v>-474.28</v>
          </cell>
          <cell r="J94">
            <v>-475.12</v>
          </cell>
          <cell r="K94">
            <v>-510.98</v>
          </cell>
          <cell r="L94">
            <v>-553.28</v>
          </cell>
          <cell r="M94">
            <v>-334.03</v>
          </cell>
          <cell r="N94">
            <v>-179.73</v>
          </cell>
          <cell r="O94">
            <v>-200.14</v>
          </cell>
          <cell r="V94">
            <v>-5278.66</v>
          </cell>
        </row>
        <row r="95">
          <cell r="B95" t="str">
            <v>438HC</v>
          </cell>
          <cell r="C95">
            <v>-545.71</v>
          </cell>
          <cell r="D95">
            <v>-948.55</v>
          </cell>
          <cell r="E95">
            <v>-787</v>
          </cell>
          <cell r="F95">
            <v>-1759.44</v>
          </cell>
          <cell r="G95">
            <v>-1629.41</v>
          </cell>
          <cell r="H95">
            <v>-1681.63</v>
          </cell>
          <cell r="I95">
            <v>-1579.68</v>
          </cell>
          <cell r="J95">
            <v>-2479</v>
          </cell>
          <cell r="K95">
            <v>-3182.77</v>
          </cell>
          <cell r="L95">
            <v>-3251.03</v>
          </cell>
          <cell r="M95">
            <v>-2396.37</v>
          </cell>
          <cell r="N95">
            <v>-3230.16</v>
          </cell>
          <cell r="Q95">
            <v>-87</v>
          </cell>
          <cell r="V95">
            <v>-23557.75</v>
          </cell>
        </row>
        <row r="96">
          <cell r="B96" t="str">
            <v>438HM</v>
          </cell>
          <cell r="D96">
            <v>-4617.59</v>
          </cell>
          <cell r="E96">
            <v>-3438.48</v>
          </cell>
          <cell r="F96">
            <v>-3608.06</v>
          </cell>
          <cell r="G96">
            <v>-4445.87</v>
          </cell>
          <cell r="H96">
            <v>-3397.96</v>
          </cell>
          <cell r="I96">
            <v>-4103.22</v>
          </cell>
          <cell r="J96">
            <v>-3412.51</v>
          </cell>
          <cell r="V96">
            <v>-27023.69</v>
          </cell>
        </row>
        <row r="97">
          <cell r="B97" t="str">
            <v>438HP</v>
          </cell>
          <cell r="H97">
            <v>-419.38</v>
          </cell>
          <cell r="I97">
            <v>-737.41</v>
          </cell>
          <cell r="J97">
            <v>-741.61</v>
          </cell>
          <cell r="K97">
            <v>-911.95</v>
          </cell>
          <cell r="L97">
            <v>-1244.4000000000001</v>
          </cell>
          <cell r="M97">
            <v>-1010.34</v>
          </cell>
          <cell r="N97">
            <v>-1018.88</v>
          </cell>
          <cell r="O97">
            <v>-1211.94</v>
          </cell>
          <cell r="V97">
            <v>-7295.91</v>
          </cell>
        </row>
        <row r="98">
          <cell r="B98" t="str">
            <v>438HQ</v>
          </cell>
          <cell r="C98">
            <v>-2760.16</v>
          </cell>
          <cell r="D98">
            <v>-1821.05</v>
          </cell>
          <cell r="E98">
            <v>-18.940000000000001</v>
          </cell>
          <cell r="F98">
            <v>-1228.19</v>
          </cell>
          <cell r="G98">
            <v>-161.83000000000001</v>
          </cell>
          <cell r="K98">
            <v>-1065.3399999999999</v>
          </cell>
          <cell r="M98">
            <v>-3219</v>
          </cell>
          <cell r="N98">
            <v>-434.06</v>
          </cell>
          <cell r="V98">
            <v>-10708.57</v>
          </cell>
        </row>
        <row r="99">
          <cell r="B99" t="str">
            <v>438IF</v>
          </cell>
          <cell r="D99">
            <v>-11920</v>
          </cell>
          <cell r="G99">
            <v>-3166.32</v>
          </cell>
          <cell r="I99">
            <v>-68.650000000000006</v>
          </cell>
          <cell r="M99">
            <v>-82.79</v>
          </cell>
          <cell r="V99">
            <v>-15237.76</v>
          </cell>
        </row>
        <row r="100">
          <cell r="B100" t="str">
            <v>438L1</v>
          </cell>
          <cell r="E100">
            <v>-59.5</v>
          </cell>
          <cell r="F100">
            <v>-105.66</v>
          </cell>
          <cell r="G100">
            <v>-217.88</v>
          </cell>
          <cell r="H100">
            <v>-222.74</v>
          </cell>
          <cell r="I100">
            <v>-219.28</v>
          </cell>
          <cell r="J100">
            <v>-236.48</v>
          </cell>
          <cell r="K100">
            <v>-223.6</v>
          </cell>
          <cell r="L100">
            <v>-359.97</v>
          </cell>
          <cell r="M100">
            <v>-14.08</v>
          </cell>
          <cell r="V100">
            <v>-1659.19</v>
          </cell>
        </row>
        <row r="101">
          <cell r="B101" t="str">
            <v>438L2</v>
          </cell>
          <cell r="D101">
            <v>-80.64</v>
          </cell>
          <cell r="E101">
            <v>-12.75</v>
          </cell>
          <cell r="K101">
            <v>-388.79</v>
          </cell>
          <cell r="L101">
            <v>-694.72</v>
          </cell>
          <cell r="M101">
            <v>-74.38</v>
          </cell>
          <cell r="V101">
            <v>-1251.28</v>
          </cell>
        </row>
        <row r="102">
          <cell r="B102" t="str">
            <v>438L3</v>
          </cell>
          <cell r="F102">
            <v>-199.2</v>
          </cell>
          <cell r="G102">
            <v>-199.2</v>
          </cell>
          <cell r="H102">
            <v>-224.6</v>
          </cell>
          <cell r="I102">
            <v>-233.48</v>
          </cell>
          <cell r="J102">
            <v>-234.32</v>
          </cell>
          <cell r="K102">
            <v>-223.6</v>
          </cell>
          <cell r="V102">
            <v>-1314.4</v>
          </cell>
        </row>
        <row r="103">
          <cell r="B103" t="str">
            <v>438LC</v>
          </cell>
          <cell r="D103">
            <v>-3289.72</v>
          </cell>
          <cell r="E103">
            <v>-2313.23</v>
          </cell>
          <cell r="F103">
            <v>-2813.84</v>
          </cell>
          <cell r="G103">
            <v>-2455.7399999999998</v>
          </cell>
          <cell r="H103">
            <v>-2393.09</v>
          </cell>
          <cell r="I103">
            <v>-2720.95</v>
          </cell>
          <cell r="V103">
            <v>-15986.57</v>
          </cell>
        </row>
        <row r="104">
          <cell r="B104" t="str">
            <v>438LO</v>
          </cell>
          <cell r="C104">
            <v>-170.21</v>
          </cell>
          <cell r="D104">
            <v>-1658.18</v>
          </cell>
          <cell r="E104">
            <v>-2907.68</v>
          </cell>
          <cell r="G104">
            <v>-3.41</v>
          </cell>
          <cell r="I104">
            <v>-1511.74</v>
          </cell>
          <cell r="J104">
            <v>-1509.06</v>
          </cell>
          <cell r="K104">
            <v>-3095.56</v>
          </cell>
          <cell r="L104">
            <v>-0.36</v>
          </cell>
          <cell r="V104">
            <v>-10856.2</v>
          </cell>
        </row>
        <row r="105">
          <cell r="B105" t="str">
            <v>438LT</v>
          </cell>
          <cell r="D105">
            <v>-2645.55</v>
          </cell>
          <cell r="E105">
            <v>360.87</v>
          </cell>
          <cell r="F105">
            <v>-2155.4699999999998</v>
          </cell>
          <cell r="H105">
            <v>-2372.4</v>
          </cell>
          <cell r="K105">
            <v>-987</v>
          </cell>
          <cell r="V105">
            <v>-7799.55</v>
          </cell>
        </row>
        <row r="106">
          <cell r="B106" t="str">
            <v>438MA</v>
          </cell>
          <cell r="E106">
            <v>-15.72</v>
          </cell>
          <cell r="F106">
            <v>-70.55</v>
          </cell>
          <cell r="G106">
            <v>-24.9</v>
          </cell>
          <cell r="H106">
            <v>-84.28</v>
          </cell>
          <cell r="I106">
            <v>-30.36</v>
          </cell>
          <cell r="J106">
            <v>-28.38</v>
          </cell>
          <cell r="K106">
            <v>-364.58</v>
          </cell>
          <cell r="V106">
            <v>-618.77</v>
          </cell>
        </row>
        <row r="107">
          <cell r="B107" t="str">
            <v>438MO</v>
          </cell>
          <cell r="G107">
            <v>-4660.28</v>
          </cell>
          <cell r="V107">
            <v>-4660.28</v>
          </cell>
        </row>
        <row r="108">
          <cell r="B108" t="str">
            <v>438MP</v>
          </cell>
          <cell r="E108">
            <v>-332.14</v>
          </cell>
          <cell r="G108">
            <v>-106.66</v>
          </cell>
          <cell r="I108">
            <v>-159.96</v>
          </cell>
          <cell r="M108">
            <v>-221</v>
          </cell>
          <cell r="V108">
            <v>-819.76</v>
          </cell>
        </row>
        <row r="109">
          <cell r="B109" t="str">
            <v>438MV</v>
          </cell>
          <cell r="J109">
            <v>-65.099999999999994</v>
          </cell>
          <cell r="V109">
            <v>-65.099999999999994</v>
          </cell>
        </row>
        <row r="110">
          <cell r="B110" t="str">
            <v>438NF</v>
          </cell>
          <cell r="D110">
            <v>-8.4</v>
          </cell>
          <cell r="F110">
            <v>-29.88</v>
          </cell>
          <cell r="H110">
            <v>-2.58</v>
          </cell>
          <cell r="I110">
            <v>-59.34</v>
          </cell>
          <cell r="J110">
            <v>-3389.68</v>
          </cell>
          <cell r="K110">
            <v>-2327.59</v>
          </cell>
          <cell r="L110">
            <v>-617.20000000000005</v>
          </cell>
          <cell r="M110">
            <v>-27.63</v>
          </cell>
          <cell r="N110">
            <v>-143.24</v>
          </cell>
          <cell r="O110">
            <v>-6.6</v>
          </cell>
          <cell r="V110">
            <v>-6612.14</v>
          </cell>
        </row>
        <row r="111">
          <cell r="B111" t="str">
            <v>438O1</v>
          </cell>
          <cell r="D111">
            <v>-1264.9000000000001</v>
          </cell>
          <cell r="E111">
            <v>-79.5</v>
          </cell>
          <cell r="F111">
            <v>-95.05</v>
          </cell>
          <cell r="G111">
            <v>-64.150000000000006</v>
          </cell>
          <cell r="H111">
            <v>-144.06</v>
          </cell>
          <cell r="I111">
            <v>-78.680000000000007</v>
          </cell>
          <cell r="J111">
            <v>-102.98</v>
          </cell>
          <cell r="K111">
            <v>-105.26</v>
          </cell>
          <cell r="M111">
            <v>-61.47</v>
          </cell>
          <cell r="N111">
            <v>-114.43</v>
          </cell>
          <cell r="V111">
            <v>-2110.48</v>
          </cell>
        </row>
        <row r="112">
          <cell r="B112" t="str">
            <v>438O2</v>
          </cell>
          <cell r="C112">
            <v>-1772.88</v>
          </cell>
          <cell r="G112">
            <v>-6.64</v>
          </cell>
          <cell r="H112">
            <v>-74.48</v>
          </cell>
          <cell r="I112">
            <v>-1116.1600000000001</v>
          </cell>
          <cell r="J112">
            <v>-90.13</v>
          </cell>
          <cell r="K112">
            <v>-17.2</v>
          </cell>
          <cell r="M112">
            <v>-167.85</v>
          </cell>
          <cell r="V112">
            <v>-3245.34</v>
          </cell>
        </row>
        <row r="113">
          <cell r="B113" t="str">
            <v>438PH</v>
          </cell>
          <cell r="H113">
            <v>-6063.24</v>
          </cell>
          <cell r="V113">
            <v>-6063.24</v>
          </cell>
        </row>
        <row r="114">
          <cell r="B114" t="str">
            <v>438PL</v>
          </cell>
          <cell r="D114">
            <v>-1712.64</v>
          </cell>
          <cell r="E114">
            <v>-2089.79</v>
          </cell>
          <cell r="F114">
            <v>-1183.02</v>
          </cell>
          <cell r="G114">
            <v>-1198.93</v>
          </cell>
          <cell r="H114">
            <v>-2163.39</v>
          </cell>
          <cell r="I114">
            <v>-928.91</v>
          </cell>
          <cell r="J114">
            <v>-3439.56</v>
          </cell>
          <cell r="K114">
            <v>-3126.06</v>
          </cell>
          <cell r="L114">
            <v>-2787.71</v>
          </cell>
          <cell r="M114">
            <v>-96.82</v>
          </cell>
          <cell r="N114">
            <v>-131.75</v>
          </cell>
          <cell r="V114">
            <v>-18858.580000000002</v>
          </cell>
        </row>
        <row r="115">
          <cell r="B115" t="str">
            <v>438PR</v>
          </cell>
          <cell r="D115">
            <v>-428.4</v>
          </cell>
          <cell r="E115">
            <v>-786.25</v>
          </cell>
          <cell r="H115">
            <v>-236.5</v>
          </cell>
          <cell r="O115">
            <v>-80.959999999999994</v>
          </cell>
          <cell r="V115">
            <v>-1532.11</v>
          </cell>
        </row>
        <row r="116">
          <cell r="B116" t="str">
            <v>438PT</v>
          </cell>
          <cell r="F116">
            <v>-829.92</v>
          </cell>
          <cell r="V116">
            <v>-829.92</v>
          </cell>
        </row>
        <row r="117">
          <cell r="B117" t="str">
            <v>438RB</v>
          </cell>
          <cell r="J117">
            <v>-6065.96</v>
          </cell>
          <cell r="K117">
            <v>-4376.38</v>
          </cell>
          <cell r="L117">
            <v>-3742.76</v>
          </cell>
          <cell r="M117">
            <v>-2346.6999999999998</v>
          </cell>
          <cell r="N117">
            <v>-3988.21</v>
          </cell>
          <cell r="O117">
            <v>-1892.49</v>
          </cell>
          <cell r="V117">
            <v>-22412.5</v>
          </cell>
        </row>
        <row r="118">
          <cell r="B118" t="str">
            <v>438RC</v>
          </cell>
          <cell r="D118">
            <v>-1419.59</v>
          </cell>
          <cell r="E118">
            <v>-2601.5700000000002</v>
          </cell>
          <cell r="F118">
            <v>-1578.3</v>
          </cell>
          <cell r="G118">
            <v>-1595.96</v>
          </cell>
          <cell r="H118">
            <v>-2278.17</v>
          </cell>
          <cell r="I118">
            <v>-3258.04</v>
          </cell>
          <cell r="J118">
            <v>-3464.86</v>
          </cell>
          <cell r="K118">
            <v>-3192.19</v>
          </cell>
          <cell r="L118">
            <v>-0.36</v>
          </cell>
          <cell r="N118">
            <v>-888.8</v>
          </cell>
          <cell r="O118">
            <v>888.8</v>
          </cell>
          <cell r="V118">
            <v>-19389.04</v>
          </cell>
        </row>
        <row r="119">
          <cell r="B119" t="str">
            <v>438RL</v>
          </cell>
          <cell r="C119">
            <v>-357.15</v>
          </cell>
          <cell r="D119">
            <v>-2764.08</v>
          </cell>
          <cell r="E119">
            <v>-4386.43</v>
          </cell>
          <cell r="F119">
            <v>-3224.91</v>
          </cell>
          <cell r="G119">
            <v>-1419.19</v>
          </cell>
          <cell r="H119">
            <v>-1777.99</v>
          </cell>
          <cell r="I119">
            <v>-1369.26</v>
          </cell>
          <cell r="J119">
            <v>-1846.64</v>
          </cell>
          <cell r="K119">
            <v>-2050.4</v>
          </cell>
          <cell r="L119">
            <v>-1485.67</v>
          </cell>
          <cell r="M119">
            <v>-2675.94</v>
          </cell>
          <cell r="N119">
            <v>-1704.31</v>
          </cell>
          <cell r="O119">
            <v>-1550.72</v>
          </cell>
          <cell r="P119">
            <v>146.66999999999999</v>
          </cell>
          <cell r="V119">
            <v>-26466.02</v>
          </cell>
        </row>
        <row r="120">
          <cell r="B120" t="str">
            <v>438S1</v>
          </cell>
          <cell r="C120">
            <v>-104.56</v>
          </cell>
          <cell r="D120">
            <v>-161.78</v>
          </cell>
          <cell r="E120">
            <v>-219.92</v>
          </cell>
          <cell r="F120">
            <v>-125.36</v>
          </cell>
          <cell r="G120">
            <v>-343.25</v>
          </cell>
          <cell r="H120">
            <v>-59.79</v>
          </cell>
          <cell r="I120">
            <v>-316.06</v>
          </cell>
          <cell r="J120">
            <v>-18.82</v>
          </cell>
          <cell r="K120">
            <v>-73.83</v>
          </cell>
          <cell r="V120">
            <v>-1423.37</v>
          </cell>
        </row>
        <row r="121">
          <cell r="B121" t="str">
            <v>438S2</v>
          </cell>
          <cell r="C121">
            <v>-99.65</v>
          </cell>
          <cell r="D121">
            <v>-118.32</v>
          </cell>
          <cell r="E121">
            <v>-140.4</v>
          </cell>
          <cell r="F121">
            <v>-178.99</v>
          </cell>
          <cell r="G121">
            <v>-134.44999999999999</v>
          </cell>
          <cell r="H121">
            <v>-480.72</v>
          </cell>
          <cell r="I121">
            <v>-319.91000000000003</v>
          </cell>
          <cell r="J121">
            <v>-1149.03</v>
          </cell>
          <cell r="V121">
            <v>-2621.47</v>
          </cell>
        </row>
        <row r="122">
          <cell r="B122" t="str">
            <v>438SE</v>
          </cell>
          <cell r="G122">
            <v>-4.1500000000000004</v>
          </cell>
          <cell r="H122">
            <v>-87.38</v>
          </cell>
          <cell r="I122">
            <v>-397.26</v>
          </cell>
          <cell r="J122">
            <v>-1202.79</v>
          </cell>
          <cell r="K122">
            <v>-1934.14</v>
          </cell>
          <cell r="L122">
            <v>-915.72</v>
          </cell>
          <cell r="M122">
            <v>-2844.16</v>
          </cell>
          <cell r="N122">
            <v>-467.8</v>
          </cell>
          <cell r="O122">
            <v>-2555.52</v>
          </cell>
          <cell r="V122">
            <v>-10408.92</v>
          </cell>
        </row>
        <row r="123">
          <cell r="B123" t="str">
            <v>438SK</v>
          </cell>
          <cell r="I123">
            <v>-164.68</v>
          </cell>
          <cell r="J123">
            <v>-279.44</v>
          </cell>
          <cell r="K123">
            <v>-278.77999999999997</v>
          </cell>
          <cell r="V123">
            <v>-722.9</v>
          </cell>
        </row>
        <row r="124">
          <cell r="B124" t="str">
            <v>438SP</v>
          </cell>
          <cell r="I124">
            <v>-768.44</v>
          </cell>
          <cell r="K124">
            <v>-1496.4</v>
          </cell>
          <cell r="N124">
            <v>-1551.93</v>
          </cell>
          <cell r="V124">
            <v>-3816.77</v>
          </cell>
        </row>
        <row r="125">
          <cell r="B125" t="str">
            <v>438SS</v>
          </cell>
          <cell r="H125">
            <v>-164.86</v>
          </cell>
          <cell r="I125">
            <v>-1389.96</v>
          </cell>
          <cell r="J125">
            <v>-5074.84</v>
          </cell>
          <cell r="K125">
            <v>-4708.17</v>
          </cell>
          <cell r="L125">
            <v>-3286.05</v>
          </cell>
          <cell r="M125">
            <v>-1779.45</v>
          </cell>
          <cell r="N125">
            <v>-8141.7</v>
          </cell>
          <cell r="O125">
            <v>-5610.08</v>
          </cell>
          <cell r="V125">
            <v>-30155.11</v>
          </cell>
        </row>
        <row r="126">
          <cell r="B126" t="str">
            <v>438T1</v>
          </cell>
          <cell r="C126">
            <v>-221.85</v>
          </cell>
          <cell r="D126">
            <v>-352.31</v>
          </cell>
          <cell r="E126">
            <v>-867.78</v>
          </cell>
          <cell r="F126">
            <v>-792.16</v>
          </cell>
          <cell r="G126">
            <v>-656.19</v>
          </cell>
          <cell r="H126">
            <v>-787.78</v>
          </cell>
          <cell r="I126">
            <v>-494.87</v>
          </cell>
          <cell r="J126">
            <v>-687.77</v>
          </cell>
          <cell r="K126">
            <v>-627.97</v>
          </cell>
          <cell r="V126">
            <v>-5488.68</v>
          </cell>
        </row>
        <row r="127">
          <cell r="B127" t="str">
            <v>438T2</v>
          </cell>
          <cell r="D127">
            <v>-495.01</v>
          </cell>
          <cell r="E127">
            <v>-493.09</v>
          </cell>
          <cell r="F127">
            <v>-417.08</v>
          </cell>
          <cell r="G127">
            <v>-415.71</v>
          </cell>
          <cell r="H127">
            <v>-775.33</v>
          </cell>
          <cell r="I127">
            <v>-804.83</v>
          </cell>
          <cell r="J127">
            <v>-616.77</v>
          </cell>
          <cell r="K127">
            <v>-35.9</v>
          </cell>
          <cell r="V127">
            <v>-4053.72</v>
          </cell>
        </row>
        <row r="128">
          <cell r="B128" t="str">
            <v>438TE</v>
          </cell>
          <cell r="I128">
            <v>-277.76</v>
          </cell>
          <cell r="J128">
            <v>-282.02</v>
          </cell>
          <cell r="K128">
            <v>-799.82</v>
          </cell>
          <cell r="L128">
            <v>-1956.36</v>
          </cell>
          <cell r="M128">
            <v>-1113.76</v>
          </cell>
          <cell r="N128">
            <v>-1455.14</v>
          </cell>
          <cell r="O128">
            <v>-2430.13</v>
          </cell>
          <cell r="V128">
            <v>-8314.99</v>
          </cell>
        </row>
        <row r="129">
          <cell r="B129" t="str">
            <v>438TL</v>
          </cell>
          <cell r="C129">
            <v>-887.04</v>
          </cell>
          <cell r="D129">
            <v>-271.89999999999998</v>
          </cell>
          <cell r="V129">
            <v>-1158.94</v>
          </cell>
        </row>
        <row r="130">
          <cell r="B130" t="str">
            <v>438TR</v>
          </cell>
          <cell r="D130">
            <v>-599.76</v>
          </cell>
          <cell r="E130">
            <v>-569.5</v>
          </cell>
          <cell r="F130">
            <v>-738.7</v>
          </cell>
          <cell r="H130">
            <v>-45.15</v>
          </cell>
          <cell r="K130">
            <v>-1350.2</v>
          </cell>
          <cell r="L130">
            <v>-4252</v>
          </cell>
          <cell r="V130">
            <v>-7555.31</v>
          </cell>
        </row>
        <row r="131">
          <cell r="B131" t="str">
            <v>438UP</v>
          </cell>
          <cell r="N131">
            <v>-148.75</v>
          </cell>
          <cell r="V131">
            <v>-148.75</v>
          </cell>
        </row>
        <row r="132">
          <cell r="B132" t="str">
            <v>438VI</v>
          </cell>
          <cell r="F132">
            <v>-53.12</v>
          </cell>
          <cell r="G132">
            <v>-176.38</v>
          </cell>
          <cell r="H132">
            <v>-75.16</v>
          </cell>
          <cell r="J132">
            <v>-30.1</v>
          </cell>
          <cell r="K132">
            <v>-111.69</v>
          </cell>
          <cell r="L132">
            <v>-707.6</v>
          </cell>
          <cell r="M132">
            <v>-1461.66</v>
          </cell>
          <cell r="N132">
            <v>-722.08</v>
          </cell>
          <cell r="O132">
            <v>-1023.37</v>
          </cell>
          <cell r="V132">
            <v>-4361.16</v>
          </cell>
        </row>
        <row r="133">
          <cell r="B133" t="str">
            <v>438VR</v>
          </cell>
          <cell r="C133">
            <v>-797.58</v>
          </cell>
          <cell r="D133">
            <v>-3948.5</v>
          </cell>
          <cell r="E133">
            <v>-2873</v>
          </cell>
          <cell r="F133">
            <v>-4636.1400000000003</v>
          </cell>
          <cell r="G133">
            <v>-1892.4</v>
          </cell>
          <cell r="H133">
            <v>-2706.42</v>
          </cell>
          <cell r="I133">
            <v>-894.4</v>
          </cell>
          <cell r="J133">
            <v>-2422.62</v>
          </cell>
          <cell r="K133">
            <v>-1057.8</v>
          </cell>
          <cell r="L133">
            <v>-1761.6</v>
          </cell>
          <cell r="M133">
            <v>-384.37</v>
          </cell>
          <cell r="O133">
            <v>-30.8</v>
          </cell>
          <cell r="V133">
            <v>-23405.63</v>
          </cell>
        </row>
        <row r="134">
          <cell r="B134" t="str">
            <v>438WH</v>
          </cell>
          <cell r="E134">
            <v>-765</v>
          </cell>
          <cell r="F134">
            <v>-415</v>
          </cell>
          <cell r="J134">
            <v>-258</v>
          </cell>
          <cell r="V134">
            <v>-1438</v>
          </cell>
        </row>
        <row r="135">
          <cell r="B135" t="str">
            <v>438WM</v>
          </cell>
          <cell r="F135">
            <v>-1613.11</v>
          </cell>
          <cell r="G135">
            <v>-3071.59</v>
          </cell>
          <cell r="V135">
            <v>-4684.7</v>
          </cell>
        </row>
        <row r="136">
          <cell r="B136" t="str">
            <v>438WS</v>
          </cell>
          <cell r="D136">
            <v>-1901.93</v>
          </cell>
          <cell r="E136">
            <v>-4568.9799999999996</v>
          </cell>
          <cell r="F136">
            <v>-6734.82</v>
          </cell>
          <cell r="G136">
            <v>-7450.74</v>
          </cell>
          <cell r="H136">
            <v>-5812.16</v>
          </cell>
          <cell r="I136">
            <v>-5471.66</v>
          </cell>
          <cell r="J136">
            <v>-13373.94</v>
          </cell>
          <cell r="K136">
            <v>-14996.14</v>
          </cell>
          <cell r="L136">
            <v>-15986.05</v>
          </cell>
          <cell r="M136">
            <v>-12313.93</v>
          </cell>
          <cell r="N136">
            <v>-18231.7</v>
          </cell>
          <cell r="O136">
            <v>-26106.28</v>
          </cell>
          <cell r="V136">
            <v>-132948.32999999999</v>
          </cell>
        </row>
        <row r="137">
          <cell r="C137">
            <v>-8045.87</v>
          </cell>
          <cell r="D137">
            <v>-47439.55</v>
          </cell>
          <cell r="E137">
            <v>-38826.78</v>
          </cell>
          <cell r="F137">
            <v>-41019.11</v>
          </cell>
          <cell r="G137">
            <v>-55878.35</v>
          </cell>
          <cell r="H137">
            <v>-53363.57</v>
          </cell>
          <cell r="I137">
            <v>-55468.44</v>
          </cell>
          <cell r="J137">
            <v>-88617.95</v>
          </cell>
          <cell r="K137">
            <v>-91665.59</v>
          </cell>
          <cell r="L137">
            <v>-85478.65</v>
          </cell>
          <cell r="M137">
            <v>-52716.17</v>
          </cell>
          <cell r="N137">
            <v>-91880.27</v>
          </cell>
          <cell r="O137">
            <v>-104678.18</v>
          </cell>
          <cell r="P137">
            <v>146.66999999999999</v>
          </cell>
          <cell r="Q137">
            <v>-87</v>
          </cell>
          <cell r="V137">
            <v>-815018.81</v>
          </cell>
        </row>
        <row r="138">
          <cell r="B138" t="str">
            <v>442A1</v>
          </cell>
          <cell r="S138">
            <v>-424.34</v>
          </cell>
          <cell r="T138">
            <v>-459.39</v>
          </cell>
          <cell r="V138">
            <v>-883.73</v>
          </cell>
        </row>
        <row r="139">
          <cell r="B139" t="str">
            <v>442A2</v>
          </cell>
          <cell r="S139">
            <v>-359.78</v>
          </cell>
          <cell r="T139">
            <v>-376.56</v>
          </cell>
          <cell r="V139">
            <v>-736.34</v>
          </cell>
        </row>
        <row r="140">
          <cell r="B140" t="str">
            <v>442AC</v>
          </cell>
          <cell r="S140">
            <v>-320.76</v>
          </cell>
          <cell r="T140">
            <v>-335.59</v>
          </cell>
          <cell r="V140">
            <v>-656.35</v>
          </cell>
        </row>
        <row r="141">
          <cell r="B141" t="str">
            <v>442AD</v>
          </cell>
          <cell r="K141">
            <v>-259.36</v>
          </cell>
          <cell r="Q141">
            <v>-1601.44</v>
          </cell>
          <cell r="R141">
            <v>-2702.85</v>
          </cell>
          <cell r="S141">
            <v>-2368.8000000000002</v>
          </cell>
          <cell r="T141">
            <v>-2814.55</v>
          </cell>
          <cell r="V141">
            <v>-9747</v>
          </cell>
        </row>
        <row r="142">
          <cell r="B142" t="str">
            <v>442BC</v>
          </cell>
          <cell r="L142">
            <v>-7007.98</v>
          </cell>
          <cell r="O142">
            <v>-1.76</v>
          </cell>
          <cell r="Q142">
            <v>-0.9</v>
          </cell>
          <cell r="S142">
            <v>-165.47</v>
          </cell>
          <cell r="T142">
            <v>-84.16</v>
          </cell>
          <cell r="V142">
            <v>-7260.27</v>
          </cell>
        </row>
        <row r="143">
          <cell r="B143" t="str">
            <v>442BW</v>
          </cell>
          <cell r="F143">
            <v>-2341.8000000000002</v>
          </cell>
          <cell r="G143">
            <v>-889.68</v>
          </cell>
          <cell r="H143">
            <v>-9062.73</v>
          </cell>
          <cell r="I143">
            <v>-5076.87</v>
          </cell>
          <cell r="J143">
            <v>-3045.13</v>
          </cell>
          <cell r="K143">
            <v>-2917.5</v>
          </cell>
          <cell r="L143">
            <v>-3627.35</v>
          </cell>
          <cell r="M143">
            <v>-12340.7</v>
          </cell>
          <cell r="N143">
            <v>-4548.3900000000003</v>
          </cell>
          <cell r="O143">
            <v>-22748.16</v>
          </cell>
          <cell r="P143">
            <v>-7870.36</v>
          </cell>
          <cell r="Q143">
            <v>-16099.88</v>
          </cell>
          <cell r="R143">
            <v>-15479.43</v>
          </cell>
          <cell r="S143">
            <v>-18089.330000000002</v>
          </cell>
          <cell r="T143">
            <v>-11913.65</v>
          </cell>
          <cell r="V143">
            <v>-136050.96</v>
          </cell>
        </row>
        <row r="144">
          <cell r="B144" t="str">
            <v>442DR</v>
          </cell>
          <cell r="S144">
            <v>-383.28</v>
          </cell>
          <cell r="T144">
            <v>-740.02</v>
          </cell>
          <cell r="V144">
            <v>-1123.3</v>
          </cell>
        </row>
        <row r="145">
          <cell r="B145" t="str">
            <v>442EN</v>
          </cell>
          <cell r="S145">
            <v>-1426.1</v>
          </cell>
          <cell r="T145">
            <v>-1580.35</v>
          </cell>
          <cell r="V145">
            <v>-3006.45</v>
          </cell>
        </row>
        <row r="146">
          <cell r="B146" t="str">
            <v>442EX</v>
          </cell>
          <cell r="I146">
            <v>-0.93</v>
          </cell>
          <cell r="J146">
            <v>-20.9</v>
          </cell>
          <cell r="K146">
            <v>-15.48</v>
          </cell>
          <cell r="L146">
            <v>-86.56</v>
          </cell>
          <cell r="M146">
            <v>-23.64</v>
          </cell>
          <cell r="N146">
            <v>-3.83</v>
          </cell>
          <cell r="P146">
            <v>-91.78</v>
          </cell>
          <cell r="Q146">
            <v>-6.3</v>
          </cell>
          <cell r="S146">
            <v>-65.89</v>
          </cell>
          <cell r="V146">
            <v>-315.31</v>
          </cell>
        </row>
        <row r="147">
          <cell r="B147" t="str">
            <v>442FU</v>
          </cell>
          <cell r="G147">
            <v>-63.67</v>
          </cell>
          <cell r="S147">
            <v>-778.17</v>
          </cell>
          <cell r="T147">
            <v>-1043.3</v>
          </cell>
          <cell r="V147">
            <v>-1885.14</v>
          </cell>
        </row>
        <row r="148">
          <cell r="B148" t="str">
            <v>442GU</v>
          </cell>
          <cell r="S148">
            <v>-1056.3</v>
          </cell>
          <cell r="T148">
            <v>-1092.82</v>
          </cell>
          <cell r="V148">
            <v>-2149.12</v>
          </cell>
        </row>
        <row r="149">
          <cell r="B149" t="str">
            <v>442H1</v>
          </cell>
          <cell r="S149">
            <v>-110.66</v>
          </cell>
          <cell r="T149">
            <v>-109.29</v>
          </cell>
          <cell r="V149">
            <v>-219.95</v>
          </cell>
        </row>
        <row r="150">
          <cell r="B150" t="str">
            <v>442H2</v>
          </cell>
          <cell r="S150">
            <v>-260.08999999999997</v>
          </cell>
          <cell r="T150">
            <v>-275.33999999999997</v>
          </cell>
          <cell r="V150">
            <v>-535.42999999999995</v>
          </cell>
        </row>
        <row r="151">
          <cell r="B151" t="str">
            <v>442HM</v>
          </cell>
          <cell r="S151">
            <v>-5363.59</v>
          </cell>
          <cell r="T151">
            <v>-5053.3100000000004</v>
          </cell>
          <cell r="V151">
            <v>-10416.9</v>
          </cell>
        </row>
        <row r="152">
          <cell r="B152" t="str">
            <v>442L1</v>
          </cell>
          <cell r="S152">
            <v>-555.76</v>
          </cell>
          <cell r="T152">
            <v>-523.65</v>
          </cell>
          <cell r="V152">
            <v>-1079.4100000000001</v>
          </cell>
        </row>
        <row r="153">
          <cell r="B153" t="str">
            <v>442L2</v>
          </cell>
          <cell r="S153">
            <v>-1083.67</v>
          </cell>
          <cell r="T153">
            <v>-1176.8699999999999</v>
          </cell>
          <cell r="V153">
            <v>-2260.54</v>
          </cell>
        </row>
        <row r="154">
          <cell r="B154" t="str">
            <v>442LO</v>
          </cell>
          <cell r="E154">
            <v>-510</v>
          </cell>
          <cell r="F154">
            <v>-4055.4</v>
          </cell>
          <cell r="G154">
            <v>-2422.8000000000002</v>
          </cell>
          <cell r="H154">
            <v>-1537.34</v>
          </cell>
          <cell r="K154">
            <v>-146.26</v>
          </cell>
          <cell r="L154">
            <v>-2621</v>
          </cell>
          <cell r="M154">
            <v>-11.86</v>
          </cell>
          <cell r="N154">
            <v>-56.9</v>
          </cell>
          <cell r="R154">
            <v>-427.82</v>
          </cell>
          <cell r="S154">
            <v>-1479.95</v>
          </cell>
          <cell r="T154">
            <v>-2.13</v>
          </cell>
          <cell r="V154">
            <v>-13271.46</v>
          </cell>
        </row>
        <row r="155">
          <cell r="B155" t="str">
            <v>442MO</v>
          </cell>
          <cell r="M155">
            <v>-3379.95</v>
          </cell>
          <cell r="V155">
            <v>-3379.95</v>
          </cell>
        </row>
        <row r="156">
          <cell r="B156" t="str">
            <v>442O1</v>
          </cell>
          <cell r="P156">
            <v>-591.5</v>
          </cell>
          <cell r="S156">
            <v>-336.34</v>
          </cell>
          <cell r="T156">
            <v>-193.78</v>
          </cell>
          <cell r="V156">
            <v>-1121.6199999999999</v>
          </cell>
        </row>
        <row r="157">
          <cell r="B157" t="str">
            <v>442O2</v>
          </cell>
          <cell r="N157">
            <v>-240.84</v>
          </cell>
          <cell r="O157">
            <v>-1100</v>
          </cell>
          <cell r="S157">
            <v>-91.89</v>
          </cell>
          <cell r="T157">
            <v>-93.41</v>
          </cell>
          <cell r="V157">
            <v>-1526.14</v>
          </cell>
        </row>
        <row r="158">
          <cell r="B158" t="str">
            <v>442RC</v>
          </cell>
          <cell r="K158">
            <v>-54.6</v>
          </cell>
          <cell r="Q158">
            <v>-985.62</v>
          </cell>
          <cell r="R158">
            <v>-3095.79</v>
          </cell>
          <cell r="S158">
            <v>-2589.94</v>
          </cell>
          <cell r="T158">
            <v>-2.13</v>
          </cell>
          <cell r="V158">
            <v>-6728.08</v>
          </cell>
        </row>
        <row r="159">
          <cell r="B159" t="str">
            <v>442RL</v>
          </cell>
          <cell r="E159">
            <v>-510</v>
          </cell>
          <cell r="H159">
            <v>-1364.44</v>
          </cell>
          <cell r="I159">
            <v>-1327.59</v>
          </cell>
          <cell r="J159">
            <v>-1370.15</v>
          </cell>
          <cell r="K159">
            <v>-1801.46</v>
          </cell>
          <cell r="L159">
            <v>-1357.2</v>
          </cell>
          <cell r="M159">
            <v>-1.86</v>
          </cell>
          <cell r="R159">
            <v>-421.25</v>
          </cell>
          <cell r="S159">
            <v>-1708.04</v>
          </cell>
          <cell r="T159">
            <v>-2027.24</v>
          </cell>
          <cell r="V159">
            <v>-11889.23</v>
          </cell>
        </row>
        <row r="160">
          <cell r="B160" t="str">
            <v>442S1</v>
          </cell>
          <cell r="S160">
            <v>-455.54</v>
          </cell>
          <cell r="T160">
            <v>-330.91</v>
          </cell>
          <cell r="V160">
            <v>-786.45</v>
          </cell>
        </row>
        <row r="161">
          <cell r="B161" t="str">
            <v>442S2</v>
          </cell>
          <cell r="S161">
            <v>-898.9</v>
          </cell>
          <cell r="T161">
            <v>-829.36</v>
          </cell>
          <cell r="V161">
            <v>-1728.26</v>
          </cell>
        </row>
        <row r="162">
          <cell r="B162" t="str">
            <v>442SA</v>
          </cell>
          <cell r="H162">
            <v>-1193.99</v>
          </cell>
          <cell r="I162">
            <v>-946.39</v>
          </cell>
          <cell r="J162">
            <v>-638.27</v>
          </cell>
          <cell r="K162">
            <v>-175.44</v>
          </cell>
          <cell r="L162">
            <v>-1438.36</v>
          </cell>
          <cell r="M162">
            <v>-586.26</v>
          </cell>
          <cell r="N162">
            <v>-1495.19</v>
          </cell>
          <cell r="O162">
            <v>-573.85</v>
          </cell>
          <cell r="P162">
            <v>-63.24</v>
          </cell>
          <cell r="S162">
            <v>-37.71</v>
          </cell>
          <cell r="V162">
            <v>-7148.7</v>
          </cell>
        </row>
        <row r="163">
          <cell r="B163" t="str">
            <v>442SF</v>
          </cell>
          <cell r="Q163">
            <v>-23139.16</v>
          </cell>
          <cell r="S163">
            <v>-2213.3000000000002</v>
          </cell>
          <cell r="V163">
            <v>-25352.46</v>
          </cell>
        </row>
        <row r="164">
          <cell r="B164" t="str">
            <v>442SK</v>
          </cell>
          <cell r="S164">
            <v>-303.43</v>
          </cell>
          <cell r="T164">
            <v>-318.73</v>
          </cell>
          <cell r="V164">
            <v>-622.16</v>
          </cell>
        </row>
        <row r="165">
          <cell r="B165" t="str">
            <v>442T1</v>
          </cell>
          <cell r="S165">
            <v>-301.52</v>
          </cell>
          <cell r="T165">
            <v>-407.32</v>
          </cell>
          <cell r="V165">
            <v>-708.84</v>
          </cell>
        </row>
        <row r="166">
          <cell r="B166" t="str">
            <v>442T2</v>
          </cell>
          <cell r="S166">
            <v>-429.57</v>
          </cell>
          <cell r="T166">
            <v>-1339.3</v>
          </cell>
          <cell r="V166">
            <v>-1768.87</v>
          </cell>
        </row>
        <row r="167">
          <cell r="B167" t="str">
            <v>442TE</v>
          </cell>
          <cell r="S167">
            <v>-238.41</v>
          </cell>
          <cell r="T167">
            <v>-250.43</v>
          </cell>
          <cell r="V167">
            <v>-488.84</v>
          </cell>
        </row>
        <row r="168">
          <cell r="B168" t="str">
            <v>442TR</v>
          </cell>
          <cell r="Q168">
            <v>-27.01</v>
          </cell>
          <cell r="T168">
            <v>-642.12</v>
          </cell>
          <cell r="V168">
            <v>-669.13</v>
          </cell>
        </row>
        <row r="169">
          <cell r="B169" t="str">
            <v>442TT</v>
          </cell>
          <cell r="S169">
            <v>-199.4</v>
          </cell>
          <cell r="T169">
            <v>-209.46</v>
          </cell>
          <cell r="V169">
            <v>-408.86</v>
          </cell>
        </row>
        <row r="170">
          <cell r="B170" t="str">
            <v>442VR</v>
          </cell>
          <cell r="H170">
            <v>-107.5</v>
          </cell>
          <cell r="I170">
            <v>-559</v>
          </cell>
          <cell r="J170">
            <v>-559</v>
          </cell>
          <cell r="K170">
            <v>-559</v>
          </cell>
          <cell r="L170">
            <v>-1460</v>
          </cell>
          <cell r="N170">
            <v>-2380</v>
          </cell>
          <cell r="S170">
            <v>-940.63</v>
          </cell>
          <cell r="T170">
            <v>-6564.62</v>
          </cell>
          <cell r="V170">
            <v>-13129.75</v>
          </cell>
        </row>
        <row r="171">
          <cell r="B171" t="str">
            <v>442WH</v>
          </cell>
          <cell r="J171">
            <v>-86</v>
          </cell>
          <cell r="P171">
            <v>-637</v>
          </cell>
          <cell r="S171">
            <v>-35.54</v>
          </cell>
          <cell r="T171">
            <v>-53.25</v>
          </cell>
          <cell r="V171">
            <v>-811.79</v>
          </cell>
        </row>
        <row r="172">
          <cell r="E172">
            <v>-1020</v>
          </cell>
          <cell r="F172">
            <v>-6397.2</v>
          </cell>
          <cell r="G172">
            <v>-3376.15</v>
          </cell>
          <cell r="H172">
            <v>-13266</v>
          </cell>
          <cell r="I172">
            <v>-7910.78</v>
          </cell>
          <cell r="J172">
            <v>-5719.45</v>
          </cell>
          <cell r="K172">
            <v>-5929.1</v>
          </cell>
          <cell r="L172">
            <v>-17598.45</v>
          </cell>
          <cell r="M172">
            <v>-16344.27</v>
          </cell>
          <cell r="N172">
            <v>-8725.15</v>
          </cell>
          <cell r="O172">
            <v>-24423.77</v>
          </cell>
          <cell r="P172">
            <v>-9253.8799999999992</v>
          </cell>
          <cell r="Q172">
            <v>-41860.31</v>
          </cell>
          <cell r="R172">
            <v>-22127.14</v>
          </cell>
          <cell r="S172">
            <v>-45072.1</v>
          </cell>
          <cell r="T172">
            <v>-40843.040000000001</v>
          </cell>
          <cell r="V172">
            <v>-269866.78999999998</v>
          </cell>
        </row>
        <row r="173">
          <cell r="B173" t="str">
            <v>457A2</v>
          </cell>
          <cell r="J173">
            <v>-45.15</v>
          </cell>
          <cell r="L173">
            <v>-462.08</v>
          </cell>
          <cell r="M173">
            <v>-320.22000000000003</v>
          </cell>
          <cell r="N173">
            <v>-803.44</v>
          </cell>
          <cell r="O173">
            <v>-475.72</v>
          </cell>
          <cell r="P173">
            <v>-374.89</v>
          </cell>
          <cell r="V173">
            <v>-2481.5</v>
          </cell>
        </row>
        <row r="174">
          <cell r="B174" t="str">
            <v>457AD</v>
          </cell>
          <cell r="D174">
            <v>-68.25</v>
          </cell>
          <cell r="K174">
            <v>-1860.11</v>
          </cell>
          <cell r="L174">
            <v>-2925.74</v>
          </cell>
          <cell r="M174">
            <v>-649.28</v>
          </cell>
          <cell r="N174">
            <v>-280.27999999999997</v>
          </cell>
          <cell r="O174">
            <v>-1275.95</v>
          </cell>
          <cell r="P174">
            <v>-3</v>
          </cell>
          <cell r="V174">
            <v>-7062.61</v>
          </cell>
        </row>
        <row r="175">
          <cell r="B175" t="str">
            <v>457AE</v>
          </cell>
          <cell r="L175">
            <v>-90.4</v>
          </cell>
          <cell r="M175">
            <v>-237.35</v>
          </cell>
          <cell r="N175">
            <v>-234.98</v>
          </cell>
          <cell r="O175">
            <v>-274.2</v>
          </cell>
          <cell r="P175">
            <v>-285.12</v>
          </cell>
          <cell r="Q175">
            <v>-281.85000000000002</v>
          </cell>
          <cell r="V175">
            <v>-1403.9</v>
          </cell>
        </row>
        <row r="176">
          <cell r="B176" t="str">
            <v>457BC</v>
          </cell>
          <cell r="L176">
            <v>-9.6</v>
          </cell>
          <cell r="N176">
            <v>-11.05</v>
          </cell>
          <cell r="O176">
            <v>-156.18</v>
          </cell>
          <cell r="Q176">
            <v>-12.6</v>
          </cell>
          <cell r="V176">
            <v>-189.43</v>
          </cell>
        </row>
        <row r="177">
          <cell r="B177" t="str">
            <v>457DN</v>
          </cell>
          <cell r="I177">
            <v>-13130.05</v>
          </cell>
          <cell r="J177">
            <v>-15547.17</v>
          </cell>
          <cell r="K177">
            <v>-13039.61</v>
          </cell>
          <cell r="L177">
            <v>-62245.440000000002</v>
          </cell>
          <cell r="M177">
            <v>-7315.23</v>
          </cell>
          <cell r="N177">
            <v>-41809.519999999997</v>
          </cell>
          <cell r="O177">
            <v>-32356.2</v>
          </cell>
          <cell r="P177">
            <v>-52869.32</v>
          </cell>
          <cell r="Q177">
            <v>-61162.13</v>
          </cell>
          <cell r="V177">
            <v>-299474.67</v>
          </cell>
        </row>
        <row r="178">
          <cell r="B178" t="str">
            <v>457DT</v>
          </cell>
          <cell r="J178">
            <v>-1263.3399999999999</v>
          </cell>
          <cell r="V178">
            <v>-1263.3399999999999</v>
          </cell>
        </row>
        <row r="179">
          <cell r="B179" t="str">
            <v>457EN</v>
          </cell>
          <cell r="H179">
            <v>-12.9</v>
          </cell>
          <cell r="I179">
            <v>-250.68</v>
          </cell>
          <cell r="J179">
            <v>-217.12</v>
          </cell>
          <cell r="K179">
            <v>-216.79</v>
          </cell>
          <cell r="L179">
            <v>-283.36</v>
          </cell>
          <cell r="M179">
            <v>-237.35</v>
          </cell>
          <cell r="N179">
            <v>-279.61</v>
          </cell>
          <cell r="O179">
            <v>-274.2</v>
          </cell>
          <cell r="P179">
            <v>-12.12</v>
          </cell>
          <cell r="Q179">
            <v>-551.99</v>
          </cell>
          <cell r="V179">
            <v>-2336.12</v>
          </cell>
        </row>
        <row r="180">
          <cell r="B180" t="str">
            <v>457EP</v>
          </cell>
          <cell r="K180">
            <v>-137.54</v>
          </cell>
          <cell r="L180">
            <v>-3438.08</v>
          </cell>
          <cell r="M180">
            <v>-3519.68</v>
          </cell>
          <cell r="P180">
            <v>-389.84</v>
          </cell>
          <cell r="Q180">
            <v>-2047.65</v>
          </cell>
          <cell r="V180">
            <v>-9532.7900000000009</v>
          </cell>
        </row>
        <row r="181">
          <cell r="B181" t="str">
            <v>457FU</v>
          </cell>
          <cell r="G181">
            <v>-275.67</v>
          </cell>
          <cell r="L181">
            <v>-0.4</v>
          </cell>
          <cell r="N181">
            <v>-1269.3</v>
          </cell>
          <cell r="O181">
            <v>-1623.94</v>
          </cell>
          <cell r="P181">
            <v>-68.89</v>
          </cell>
          <cell r="V181">
            <v>-3238.2</v>
          </cell>
        </row>
        <row r="182">
          <cell r="B182" t="str">
            <v>457GU</v>
          </cell>
          <cell r="N182">
            <v>-1027.92</v>
          </cell>
          <cell r="O182">
            <v>-1404.12</v>
          </cell>
          <cell r="V182">
            <v>-2432.04</v>
          </cell>
        </row>
        <row r="183">
          <cell r="B183" t="str">
            <v>457H2</v>
          </cell>
          <cell r="M183">
            <v>-307.97000000000003</v>
          </cell>
          <cell r="N183">
            <v>-429.97</v>
          </cell>
          <cell r="O183">
            <v>-598.98</v>
          </cell>
          <cell r="P183">
            <v>-6.96</v>
          </cell>
          <cell r="V183">
            <v>-1343.88</v>
          </cell>
        </row>
        <row r="184">
          <cell r="B184" t="str">
            <v>457HM</v>
          </cell>
          <cell r="D184">
            <v>-136.5</v>
          </cell>
          <cell r="K184">
            <v>-3499.5</v>
          </cell>
          <cell r="L184">
            <v>-4775.8500000000004</v>
          </cell>
          <cell r="M184">
            <v>-6</v>
          </cell>
          <cell r="N184">
            <v>-3557.37</v>
          </cell>
          <cell r="O184">
            <v>-2.58</v>
          </cell>
          <cell r="Q184">
            <v>0</v>
          </cell>
          <cell r="V184">
            <v>-11977.8</v>
          </cell>
        </row>
        <row r="185">
          <cell r="B185" t="str">
            <v>457L2</v>
          </cell>
          <cell r="L185">
            <v>-338.72</v>
          </cell>
          <cell r="M185">
            <v>-230.97</v>
          </cell>
          <cell r="N185">
            <v>-1946.7</v>
          </cell>
          <cell r="O185">
            <v>-2737.46</v>
          </cell>
          <cell r="P185">
            <v>-101.13</v>
          </cell>
          <cell r="V185">
            <v>-5354.98</v>
          </cell>
        </row>
        <row r="186">
          <cell r="B186" t="str">
            <v>457LE</v>
          </cell>
          <cell r="I186">
            <v>-57.23</v>
          </cell>
          <cell r="J186">
            <v>-376.72</v>
          </cell>
          <cell r="K186">
            <v>-171.01</v>
          </cell>
          <cell r="N186">
            <v>-117.65</v>
          </cell>
          <cell r="O186">
            <v>-425.26</v>
          </cell>
          <cell r="P186">
            <v>-27.12</v>
          </cell>
          <cell r="V186">
            <v>-1174.99</v>
          </cell>
        </row>
        <row r="187">
          <cell r="B187" t="str">
            <v>457LO</v>
          </cell>
          <cell r="D187">
            <v>-204.75</v>
          </cell>
          <cell r="J187">
            <v>-2706.85</v>
          </cell>
          <cell r="K187">
            <v>-2870.05</v>
          </cell>
          <cell r="L187">
            <v>-3625.07</v>
          </cell>
          <cell r="M187">
            <v>-1448.39</v>
          </cell>
          <cell r="N187">
            <v>-1729.72</v>
          </cell>
          <cell r="O187">
            <v>-1582.4</v>
          </cell>
          <cell r="P187">
            <v>-3</v>
          </cell>
          <cell r="V187">
            <v>-14170.23</v>
          </cell>
        </row>
        <row r="188">
          <cell r="B188" t="str">
            <v>457LT</v>
          </cell>
          <cell r="J188">
            <v>-1125</v>
          </cell>
          <cell r="Q188">
            <v>-2143.1</v>
          </cell>
          <cell r="V188">
            <v>-3268.1</v>
          </cell>
        </row>
        <row r="189">
          <cell r="B189" t="str">
            <v>457MA</v>
          </cell>
          <cell r="H189">
            <v>-253.4</v>
          </cell>
          <cell r="I189">
            <v>-208.64</v>
          </cell>
          <cell r="K189">
            <v>-15.48</v>
          </cell>
          <cell r="L189">
            <v>-260</v>
          </cell>
          <cell r="M189">
            <v>-297.5</v>
          </cell>
          <cell r="N189">
            <v>-6.63</v>
          </cell>
          <cell r="O189">
            <v>-38.28</v>
          </cell>
          <cell r="P189">
            <v>-555.74</v>
          </cell>
          <cell r="Q189">
            <v>-821.04</v>
          </cell>
          <cell r="V189">
            <v>-2456.71</v>
          </cell>
        </row>
        <row r="190">
          <cell r="B190" t="str">
            <v>457MO</v>
          </cell>
          <cell r="J190">
            <v>-1902.83</v>
          </cell>
          <cell r="V190">
            <v>-1902.83</v>
          </cell>
        </row>
        <row r="191">
          <cell r="B191" t="str">
            <v>457MP</v>
          </cell>
          <cell r="H191">
            <v>-52.89</v>
          </cell>
          <cell r="K191">
            <v>-54.61</v>
          </cell>
          <cell r="V191">
            <v>-107.5</v>
          </cell>
        </row>
        <row r="192">
          <cell r="B192" t="str">
            <v>457O2</v>
          </cell>
          <cell r="H192">
            <v>-860</v>
          </cell>
          <cell r="J192">
            <v>-365.93</v>
          </cell>
          <cell r="K192">
            <v>-86.86</v>
          </cell>
          <cell r="M192">
            <v>-140.51</v>
          </cell>
          <cell r="N192">
            <v>-392.21</v>
          </cell>
          <cell r="O192">
            <v>-42.07</v>
          </cell>
          <cell r="P192">
            <v>-13.56</v>
          </cell>
          <cell r="V192">
            <v>-1901.14</v>
          </cell>
        </row>
        <row r="193">
          <cell r="B193" t="str">
            <v>457PM</v>
          </cell>
          <cell r="E193">
            <v>-340</v>
          </cell>
          <cell r="H193">
            <v>-1633.88</v>
          </cell>
          <cell r="I193">
            <v>-1546.32</v>
          </cell>
          <cell r="J193">
            <v>-1496.21</v>
          </cell>
          <cell r="K193">
            <v>-4678.22</v>
          </cell>
          <cell r="L193">
            <v>-1777.14</v>
          </cell>
          <cell r="M193">
            <v>-1874.83</v>
          </cell>
          <cell r="N193">
            <v>-1807.87</v>
          </cell>
          <cell r="O193">
            <v>-3585.4</v>
          </cell>
          <cell r="P193">
            <v>-1806.32</v>
          </cell>
          <cell r="Q193">
            <v>-1580.32</v>
          </cell>
          <cell r="V193">
            <v>-22126.51</v>
          </cell>
        </row>
        <row r="194">
          <cell r="B194" t="str">
            <v>457PR</v>
          </cell>
          <cell r="J194">
            <v>-245.1</v>
          </cell>
          <cell r="V194">
            <v>-245.1</v>
          </cell>
        </row>
        <row r="195">
          <cell r="B195" t="str">
            <v>457RC</v>
          </cell>
          <cell r="K195">
            <v>-461.38</v>
          </cell>
          <cell r="L195">
            <v>-2844.22</v>
          </cell>
          <cell r="M195">
            <v>-1.86</v>
          </cell>
          <cell r="O195">
            <v>-2694.63</v>
          </cell>
          <cell r="P195">
            <v>-3</v>
          </cell>
          <cell r="S195">
            <v>0</v>
          </cell>
          <cell r="V195">
            <v>-6005.09</v>
          </cell>
        </row>
        <row r="196">
          <cell r="B196" t="str">
            <v>457S2</v>
          </cell>
          <cell r="K196">
            <v>-483.35</v>
          </cell>
          <cell r="L196">
            <v>-323.72000000000003</v>
          </cell>
          <cell r="M196">
            <v>-1159.67</v>
          </cell>
          <cell r="N196">
            <v>-450.46</v>
          </cell>
          <cell r="O196">
            <v>-1203.45</v>
          </cell>
          <cell r="V196">
            <v>-3620.65</v>
          </cell>
        </row>
        <row r="197">
          <cell r="B197" t="str">
            <v>457SK</v>
          </cell>
          <cell r="L197">
            <v>-338.72</v>
          </cell>
          <cell r="N197">
            <v>-274.45999999999998</v>
          </cell>
          <cell r="O197">
            <v>-330.6</v>
          </cell>
          <cell r="V197">
            <v>-943.78</v>
          </cell>
        </row>
        <row r="198">
          <cell r="B198" t="str">
            <v>457SP</v>
          </cell>
          <cell r="L198">
            <v>-508.36</v>
          </cell>
          <cell r="N198">
            <v>-127.8</v>
          </cell>
          <cell r="V198">
            <v>-636.16</v>
          </cell>
        </row>
        <row r="199">
          <cell r="B199" t="str">
            <v>457T2</v>
          </cell>
          <cell r="L199">
            <v>-2672.87</v>
          </cell>
          <cell r="M199">
            <v>-1835.99</v>
          </cell>
          <cell r="N199">
            <v>-1144.8499999999999</v>
          </cell>
          <cell r="O199">
            <v>-2517.71</v>
          </cell>
          <cell r="V199">
            <v>-8171.42</v>
          </cell>
        </row>
        <row r="200">
          <cell r="B200" t="str">
            <v>457TD</v>
          </cell>
          <cell r="N200">
            <v>-1734</v>
          </cell>
          <cell r="O200">
            <v>-2091.7600000000002</v>
          </cell>
          <cell r="P200">
            <v>-4440.25</v>
          </cell>
          <cell r="V200">
            <v>-8266.01</v>
          </cell>
        </row>
        <row r="201">
          <cell r="B201" t="str">
            <v>457TE</v>
          </cell>
          <cell r="K201">
            <v>-113.59</v>
          </cell>
          <cell r="L201">
            <v>-149.36000000000001</v>
          </cell>
          <cell r="M201">
            <v>-137.47</v>
          </cell>
          <cell r="N201">
            <v>-137.22999999999999</v>
          </cell>
          <cell r="O201">
            <v>-197.2</v>
          </cell>
          <cell r="P201">
            <v>-171.37</v>
          </cell>
          <cell r="Q201">
            <v>-208.28</v>
          </cell>
          <cell r="V201">
            <v>-1114.5</v>
          </cell>
        </row>
        <row r="202">
          <cell r="B202" t="str">
            <v>457VR</v>
          </cell>
          <cell r="I202">
            <v>-976.1</v>
          </cell>
          <cell r="J202">
            <v>-1376</v>
          </cell>
          <cell r="K202">
            <v>-1376</v>
          </cell>
          <cell r="L202">
            <v>-2580.92</v>
          </cell>
          <cell r="M202">
            <v>-833</v>
          </cell>
          <cell r="N202">
            <v>-2040</v>
          </cell>
          <cell r="O202">
            <v>-651.20000000000005</v>
          </cell>
          <cell r="P202">
            <v>-4730.91</v>
          </cell>
          <cell r="V202">
            <v>-14564.13</v>
          </cell>
        </row>
        <row r="203">
          <cell r="D203">
            <v>-409.5</v>
          </cell>
          <cell r="E203">
            <v>-340</v>
          </cell>
          <cell r="G203">
            <v>-275.67</v>
          </cell>
          <cell r="H203">
            <v>-2813.07</v>
          </cell>
          <cell r="I203">
            <v>-16169.02</v>
          </cell>
          <cell r="J203">
            <v>-26667.42</v>
          </cell>
          <cell r="K203">
            <v>-29064.1</v>
          </cell>
          <cell r="L203">
            <v>-89650.05</v>
          </cell>
          <cell r="M203">
            <v>-20553.27</v>
          </cell>
          <cell r="N203">
            <v>-61613.02</v>
          </cell>
          <cell r="O203">
            <v>-56539.49</v>
          </cell>
          <cell r="P203">
            <v>-65862.539999999994</v>
          </cell>
          <cell r="Q203">
            <v>-68808.960000000006</v>
          </cell>
          <cell r="S203">
            <v>0</v>
          </cell>
          <cell r="V203">
            <v>-438766.11</v>
          </cell>
        </row>
        <row r="204">
          <cell r="B204" t="str">
            <v>492KM</v>
          </cell>
          <cell r="K204">
            <v>-2580</v>
          </cell>
          <cell r="N204">
            <v>-2913.84</v>
          </cell>
          <cell r="V204">
            <v>-5493.84</v>
          </cell>
        </row>
        <row r="205">
          <cell r="B205" t="str">
            <v>492OT</v>
          </cell>
          <cell r="M205">
            <v>-8.5</v>
          </cell>
          <cell r="O205">
            <v>-30.8</v>
          </cell>
          <cell r="R205">
            <v>-930.15</v>
          </cell>
          <cell r="S205">
            <v>-534.80999999999995</v>
          </cell>
          <cell r="V205">
            <v>-1504.26</v>
          </cell>
        </row>
        <row r="206">
          <cell r="B206" t="str">
            <v>492TB</v>
          </cell>
          <cell r="Q206">
            <v>-675.35</v>
          </cell>
          <cell r="R206">
            <v>-891.85</v>
          </cell>
          <cell r="T206">
            <v>-642.12</v>
          </cell>
          <cell r="V206">
            <v>-2209.3200000000002</v>
          </cell>
        </row>
        <row r="207">
          <cell r="B207" t="str">
            <v>492TR</v>
          </cell>
          <cell r="M207">
            <v>-76.5</v>
          </cell>
          <cell r="N207">
            <v>-148.75</v>
          </cell>
          <cell r="O207">
            <v>-61.6</v>
          </cell>
          <cell r="Q207">
            <v>-1364.77</v>
          </cell>
          <cell r="V207">
            <v>-1651.62</v>
          </cell>
        </row>
        <row r="208">
          <cell r="B208" t="str">
            <v>492WH</v>
          </cell>
          <cell r="L208">
            <v>-108.16</v>
          </cell>
          <cell r="M208">
            <v>-223.55</v>
          </cell>
          <cell r="V208">
            <v>-331.71</v>
          </cell>
        </row>
        <row r="209">
          <cell r="B209" t="str">
            <v>492WO</v>
          </cell>
          <cell r="M209">
            <v>-392.7</v>
          </cell>
          <cell r="N209">
            <v>-550.79999999999995</v>
          </cell>
          <cell r="O209">
            <v>-332.64</v>
          </cell>
          <cell r="P209">
            <v>-293.02</v>
          </cell>
          <cell r="Q209">
            <v>-106.25</v>
          </cell>
          <cell r="R209">
            <v>-3.67</v>
          </cell>
          <cell r="S209">
            <v>-13.87</v>
          </cell>
          <cell r="V209">
            <v>-1692.95</v>
          </cell>
        </row>
        <row r="210">
          <cell r="B210" t="str">
            <v>492ZZ</v>
          </cell>
          <cell r="L210">
            <v>3811.28</v>
          </cell>
          <cell r="R210">
            <v>5243.88</v>
          </cell>
          <cell r="V210">
            <v>9055.16</v>
          </cell>
        </row>
        <row r="211">
          <cell r="K211">
            <v>-2580</v>
          </cell>
          <cell r="L211">
            <v>3703.12</v>
          </cell>
          <cell r="M211">
            <v>-701.25</v>
          </cell>
          <cell r="N211">
            <v>-3613.39</v>
          </cell>
          <cell r="O211">
            <v>-425.04</v>
          </cell>
          <cell r="P211">
            <v>-293.02</v>
          </cell>
          <cell r="Q211">
            <v>-2146.37</v>
          </cell>
          <cell r="R211">
            <v>3418.21</v>
          </cell>
          <cell r="S211">
            <v>-548.67999999999995</v>
          </cell>
          <cell r="T211">
            <v>-642.12</v>
          </cell>
          <cell r="V211">
            <v>-3828.54</v>
          </cell>
        </row>
        <row r="212">
          <cell r="B212" t="str">
            <v>513AD</v>
          </cell>
          <cell r="T212">
            <v>-1.5</v>
          </cell>
          <cell r="V212">
            <v>-1.5</v>
          </cell>
        </row>
        <row r="213">
          <cell r="B213" t="str">
            <v>513AN</v>
          </cell>
          <cell r="O213">
            <v>-14.82</v>
          </cell>
          <cell r="P213">
            <v>-37.86</v>
          </cell>
          <cell r="Q213">
            <v>-310.66000000000003</v>
          </cell>
          <cell r="R213">
            <v>-483.76</v>
          </cell>
          <cell r="S213">
            <v>-287.41000000000003</v>
          </cell>
          <cell r="T213">
            <v>-294.60000000000002</v>
          </cell>
          <cell r="V213">
            <v>-1429.11</v>
          </cell>
        </row>
        <row r="214">
          <cell r="B214" t="str">
            <v>513BC</v>
          </cell>
          <cell r="P214">
            <v>-2.42</v>
          </cell>
          <cell r="Q214">
            <v>-6.02</v>
          </cell>
          <cell r="R214">
            <v>-8.09</v>
          </cell>
          <cell r="S214">
            <v>-6.82</v>
          </cell>
          <cell r="T214">
            <v>-5.76</v>
          </cell>
          <cell r="V214">
            <v>-29.11</v>
          </cell>
        </row>
        <row r="215">
          <cell r="B215" t="str">
            <v>513BO</v>
          </cell>
          <cell r="P215">
            <v>-4060.21</v>
          </cell>
          <cell r="Q215">
            <v>-2893.46</v>
          </cell>
          <cell r="R215">
            <v>-2583.0100000000002</v>
          </cell>
          <cell r="S215">
            <v>-2698.5</v>
          </cell>
          <cell r="T215">
            <v>-2201.11</v>
          </cell>
          <cell r="V215">
            <v>-14436.29</v>
          </cell>
        </row>
        <row r="216">
          <cell r="B216" t="str">
            <v>513CE</v>
          </cell>
          <cell r="P216">
            <v>-37.86</v>
          </cell>
          <cell r="Q216">
            <v>-435.29</v>
          </cell>
          <cell r="R216">
            <v>-662.9</v>
          </cell>
          <cell r="S216">
            <v>-416.98</v>
          </cell>
          <cell r="T216">
            <v>-469.26</v>
          </cell>
          <cell r="V216">
            <v>-2022.29</v>
          </cell>
        </row>
        <row r="217">
          <cell r="B217" t="str">
            <v>513DC</v>
          </cell>
          <cell r="P217">
            <v>-109.2</v>
          </cell>
          <cell r="Q217">
            <v>-71.58</v>
          </cell>
          <cell r="R217">
            <v>-25.96</v>
          </cell>
          <cell r="S217">
            <v>-8.67</v>
          </cell>
          <cell r="T217">
            <v>-46.22</v>
          </cell>
          <cell r="V217">
            <v>-261.63</v>
          </cell>
        </row>
        <row r="218">
          <cell r="B218" t="str">
            <v>513DI</v>
          </cell>
          <cell r="P218">
            <v>-281.27999999999997</v>
          </cell>
          <cell r="Q218">
            <v>-400.44</v>
          </cell>
          <cell r="R218">
            <v>-299.69</v>
          </cell>
          <cell r="S218">
            <v>-212.83</v>
          </cell>
          <cell r="T218">
            <v>-309.62</v>
          </cell>
          <cell r="V218">
            <v>-1503.86</v>
          </cell>
        </row>
        <row r="219">
          <cell r="B219" t="str">
            <v>513DS</v>
          </cell>
          <cell r="P219">
            <v>-21.84</v>
          </cell>
          <cell r="R219">
            <v>-7.34</v>
          </cell>
          <cell r="S219">
            <v>-110.54</v>
          </cell>
          <cell r="T219">
            <v>-157.53</v>
          </cell>
          <cell r="V219">
            <v>-297.25</v>
          </cell>
        </row>
        <row r="220">
          <cell r="B220" t="str">
            <v>513DT</v>
          </cell>
          <cell r="P220">
            <v>-76.44</v>
          </cell>
          <cell r="Q220">
            <v>-1927.44</v>
          </cell>
          <cell r="S220">
            <v>-689.22</v>
          </cell>
          <cell r="V220">
            <v>-2693.1</v>
          </cell>
        </row>
        <row r="221">
          <cell r="B221" t="str">
            <v>513DV</v>
          </cell>
          <cell r="P221">
            <v>-129.68</v>
          </cell>
          <cell r="Q221">
            <v>-139.22</v>
          </cell>
          <cell r="R221">
            <v>-1217.8</v>
          </cell>
          <cell r="T221">
            <v>-116.43</v>
          </cell>
          <cell r="V221">
            <v>-1603.13</v>
          </cell>
        </row>
        <row r="222">
          <cell r="B222" t="str">
            <v>513EN</v>
          </cell>
          <cell r="P222">
            <v>-468.58</v>
          </cell>
          <cell r="Q222">
            <v>-603.49</v>
          </cell>
          <cell r="R222">
            <v>-556.82000000000005</v>
          </cell>
          <cell r="S222">
            <v>-398.79</v>
          </cell>
          <cell r="T222">
            <v>-418.91</v>
          </cell>
          <cell r="V222">
            <v>-2446.59</v>
          </cell>
        </row>
        <row r="223">
          <cell r="B223" t="str">
            <v>513EP</v>
          </cell>
          <cell r="Q223">
            <v>-319.66000000000003</v>
          </cell>
          <cell r="R223">
            <v>-821.94</v>
          </cell>
          <cell r="S223">
            <v>-419.6</v>
          </cell>
          <cell r="T223">
            <v>-369.85</v>
          </cell>
          <cell r="V223">
            <v>-1931.05</v>
          </cell>
        </row>
        <row r="224">
          <cell r="B224" t="str">
            <v>513EQ</v>
          </cell>
          <cell r="P224">
            <v>-2136.34</v>
          </cell>
          <cell r="Q224">
            <v>-153.86000000000001</v>
          </cell>
          <cell r="S224">
            <v>-1290</v>
          </cell>
          <cell r="T224">
            <v>-17.98</v>
          </cell>
          <cell r="V224">
            <v>-3598.18</v>
          </cell>
        </row>
        <row r="225">
          <cell r="B225" t="str">
            <v>513FA</v>
          </cell>
          <cell r="P225">
            <v>-1937.48</v>
          </cell>
          <cell r="R225">
            <v>-18890.07</v>
          </cell>
          <cell r="S225">
            <v>-6619.98</v>
          </cell>
          <cell r="T225">
            <v>-7704.63</v>
          </cell>
          <cell r="V225">
            <v>-35152.160000000003</v>
          </cell>
        </row>
        <row r="226">
          <cell r="B226" t="str">
            <v>513FC</v>
          </cell>
          <cell r="R226">
            <v>-130.72</v>
          </cell>
          <cell r="S226">
            <v>-12.14</v>
          </cell>
          <cell r="V226">
            <v>-142.86000000000001</v>
          </cell>
        </row>
        <row r="227">
          <cell r="B227" t="str">
            <v>513FI</v>
          </cell>
          <cell r="P227">
            <v>-350.98</v>
          </cell>
          <cell r="Q227">
            <v>-736.32</v>
          </cell>
          <cell r="R227">
            <v>-254.25</v>
          </cell>
          <cell r="S227">
            <v>-133.72999999999999</v>
          </cell>
          <cell r="T227">
            <v>-116.47</v>
          </cell>
          <cell r="V227">
            <v>-1591.75</v>
          </cell>
        </row>
        <row r="228">
          <cell r="B228" t="str">
            <v>513FL</v>
          </cell>
          <cell r="P228">
            <v>-596.53</v>
          </cell>
          <cell r="Q228">
            <v>-4364.22</v>
          </cell>
          <cell r="R228">
            <v>-3464.52</v>
          </cell>
          <cell r="S228">
            <v>-1681.04</v>
          </cell>
          <cell r="T228">
            <v>-335.29</v>
          </cell>
          <cell r="V228">
            <v>-10441.6</v>
          </cell>
        </row>
        <row r="229">
          <cell r="B229" t="str">
            <v>513GD</v>
          </cell>
          <cell r="Q229">
            <v>-1354.3</v>
          </cell>
          <cell r="R229">
            <v>-1297.3599999999999</v>
          </cell>
          <cell r="S229">
            <v>-1108.8699999999999</v>
          </cell>
          <cell r="T229">
            <v>-1004.59</v>
          </cell>
          <cell r="V229">
            <v>-4765.12</v>
          </cell>
        </row>
        <row r="230">
          <cell r="B230" t="str">
            <v>513H3</v>
          </cell>
          <cell r="Q230">
            <v>-72.040000000000006</v>
          </cell>
          <cell r="R230">
            <v>-117.09</v>
          </cell>
          <cell r="S230">
            <v>-121.1</v>
          </cell>
          <cell r="T230">
            <v>-117</v>
          </cell>
          <cell r="V230">
            <v>-427.23</v>
          </cell>
        </row>
        <row r="231">
          <cell r="B231" t="str">
            <v>513HA</v>
          </cell>
          <cell r="P231">
            <v>-221.42</v>
          </cell>
          <cell r="Q231">
            <v>-218.82</v>
          </cell>
          <cell r="R231">
            <v>-234.05</v>
          </cell>
          <cell r="S231">
            <v>-199.39</v>
          </cell>
          <cell r="T231">
            <v>-12.54</v>
          </cell>
          <cell r="V231">
            <v>-886.22</v>
          </cell>
        </row>
        <row r="232">
          <cell r="B232" t="str">
            <v>513HE</v>
          </cell>
          <cell r="S232">
            <v>-266.07</v>
          </cell>
          <cell r="T232">
            <v>-365.45</v>
          </cell>
          <cell r="V232">
            <v>-631.52</v>
          </cell>
        </row>
        <row r="233">
          <cell r="B233" t="str">
            <v>513HO</v>
          </cell>
          <cell r="P233">
            <v>-37.86</v>
          </cell>
          <cell r="Q233">
            <v>-262.49</v>
          </cell>
          <cell r="R233">
            <v>-1137.23</v>
          </cell>
          <cell r="S233">
            <v>-875.91</v>
          </cell>
          <cell r="T233">
            <v>-1087.69</v>
          </cell>
          <cell r="V233">
            <v>-3401.18</v>
          </cell>
        </row>
        <row r="234">
          <cell r="B234" t="str">
            <v>513HP</v>
          </cell>
          <cell r="P234">
            <v>-1260.27</v>
          </cell>
          <cell r="Q234">
            <v>-1471.31</v>
          </cell>
          <cell r="R234">
            <v>-1283</v>
          </cell>
          <cell r="S234">
            <v>-1158</v>
          </cell>
          <cell r="T234">
            <v>-1188.45</v>
          </cell>
          <cell r="V234">
            <v>-6361.03</v>
          </cell>
        </row>
        <row r="235">
          <cell r="B235" t="str">
            <v>513HQ</v>
          </cell>
          <cell r="S235">
            <v>-1505.61</v>
          </cell>
          <cell r="V235">
            <v>-1505.61</v>
          </cell>
        </row>
        <row r="236">
          <cell r="B236" t="str">
            <v>513HS</v>
          </cell>
          <cell r="R236">
            <v>-526.83000000000004</v>
          </cell>
          <cell r="S236">
            <v>-963.68</v>
          </cell>
          <cell r="T236">
            <v>-2063.6999999999998</v>
          </cell>
          <cell r="V236">
            <v>-3554.21</v>
          </cell>
        </row>
        <row r="237">
          <cell r="B237" t="str">
            <v>513LA</v>
          </cell>
          <cell r="P237">
            <v>-2505.7600000000002</v>
          </cell>
          <cell r="V237">
            <v>-2505.7600000000002</v>
          </cell>
        </row>
        <row r="238">
          <cell r="B238" t="str">
            <v>513LG</v>
          </cell>
          <cell r="O238">
            <v>-14.82</v>
          </cell>
          <cell r="P238">
            <v>-37.86</v>
          </cell>
          <cell r="Q238">
            <v>-363.2</v>
          </cell>
          <cell r="R238">
            <v>-268.33999999999997</v>
          </cell>
          <cell r="S238">
            <v>-298.14</v>
          </cell>
          <cell r="T238">
            <v>-330.3</v>
          </cell>
          <cell r="V238">
            <v>-1312.66</v>
          </cell>
        </row>
        <row r="239">
          <cell r="B239" t="str">
            <v>513MA</v>
          </cell>
          <cell r="Q239">
            <v>-9</v>
          </cell>
          <cell r="R239">
            <v>-9.17</v>
          </cell>
          <cell r="S239">
            <v>-318.77</v>
          </cell>
          <cell r="T239">
            <v>-21.4</v>
          </cell>
          <cell r="V239">
            <v>-358.34</v>
          </cell>
        </row>
        <row r="240">
          <cell r="B240" t="str">
            <v>513MB</v>
          </cell>
          <cell r="Q240">
            <v>-1533.04</v>
          </cell>
          <cell r="V240">
            <v>-1533.04</v>
          </cell>
        </row>
        <row r="241">
          <cell r="B241" t="str">
            <v>513MT</v>
          </cell>
          <cell r="Q241">
            <v>-1.8</v>
          </cell>
          <cell r="S241">
            <v>-14.74</v>
          </cell>
          <cell r="V241">
            <v>-16.54</v>
          </cell>
        </row>
        <row r="242">
          <cell r="B242" t="str">
            <v>513O1</v>
          </cell>
          <cell r="P242">
            <v>-443.63</v>
          </cell>
          <cell r="V242">
            <v>-443.63</v>
          </cell>
        </row>
        <row r="243">
          <cell r="B243" t="str">
            <v>513OG</v>
          </cell>
          <cell r="P243">
            <v>-7396.39</v>
          </cell>
          <cell r="Q243">
            <v>-2022.13</v>
          </cell>
          <cell r="R243">
            <v>-969.97</v>
          </cell>
          <cell r="S243">
            <v>-434.42</v>
          </cell>
          <cell r="T243">
            <v>-42.38</v>
          </cell>
          <cell r="V243">
            <v>-10865.29</v>
          </cell>
        </row>
        <row r="244">
          <cell r="B244" t="str">
            <v>513PH</v>
          </cell>
          <cell r="P244">
            <v>-121.39</v>
          </cell>
          <cell r="Q244">
            <v>-99.05</v>
          </cell>
          <cell r="V244">
            <v>-220.44</v>
          </cell>
        </row>
        <row r="245">
          <cell r="B245" t="str">
            <v>513PI</v>
          </cell>
          <cell r="Q245">
            <v>-432.22</v>
          </cell>
          <cell r="S245">
            <v>-75.86</v>
          </cell>
          <cell r="V245">
            <v>-508.08</v>
          </cell>
        </row>
        <row r="246">
          <cell r="B246" t="str">
            <v>513RL</v>
          </cell>
          <cell r="K246">
            <v>-464.12</v>
          </cell>
          <cell r="P246">
            <v>-1338.6</v>
          </cell>
          <cell r="Q246">
            <v>-1635.6</v>
          </cell>
          <cell r="R246">
            <v>-2064.25</v>
          </cell>
          <cell r="S246">
            <v>-2451.5300000000002</v>
          </cell>
          <cell r="T246">
            <v>-2193.79</v>
          </cell>
          <cell r="V246">
            <v>-10147.89</v>
          </cell>
        </row>
        <row r="247">
          <cell r="B247" t="str">
            <v>513S3</v>
          </cell>
          <cell r="P247">
            <v>-206.13</v>
          </cell>
          <cell r="Q247">
            <v>-356.06</v>
          </cell>
          <cell r="R247">
            <v>-186.69</v>
          </cell>
          <cell r="S247">
            <v>-246.1</v>
          </cell>
          <cell r="T247">
            <v>-359.6</v>
          </cell>
          <cell r="V247">
            <v>-1354.58</v>
          </cell>
        </row>
        <row r="248">
          <cell r="B248" t="str">
            <v>513SA</v>
          </cell>
          <cell r="R248">
            <v>-539.02</v>
          </cell>
          <cell r="S248">
            <v>-221.43</v>
          </cell>
          <cell r="V248">
            <v>-760.45</v>
          </cell>
        </row>
        <row r="249">
          <cell r="B249" t="str">
            <v>513SE</v>
          </cell>
          <cell r="P249">
            <v>-2.2799999999999998</v>
          </cell>
          <cell r="Q249">
            <v>-5.85</v>
          </cell>
          <cell r="R249">
            <v>-1075.8699999999999</v>
          </cell>
          <cell r="S249">
            <v>-108.37</v>
          </cell>
          <cell r="T249">
            <v>-3432.46</v>
          </cell>
          <cell r="V249">
            <v>-4624.83</v>
          </cell>
        </row>
        <row r="250">
          <cell r="B250" t="str">
            <v>513SP</v>
          </cell>
          <cell r="T250">
            <v>-1948.23</v>
          </cell>
          <cell r="V250">
            <v>-1948.23</v>
          </cell>
        </row>
        <row r="251">
          <cell r="B251" t="str">
            <v>513ST</v>
          </cell>
          <cell r="Q251">
            <v>-216.57</v>
          </cell>
          <cell r="R251">
            <v>-202.67</v>
          </cell>
          <cell r="S251">
            <v>-202.88</v>
          </cell>
          <cell r="T251">
            <v>-226.96</v>
          </cell>
          <cell r="V251">
            <v>-849.08</v>
          </cell>
        </row>
        <row r="252">
          <cell r="B252" t="str">
            <v>513T3</v>
          </cell>
          <cell r="P252">
            <v>-71.36</v>
          </cell>
          <cell r="Q252">
            <v>-143.26</v>
          </cell>
          <cell r="R252">
            <v>-175.36</v>
          </cell>
          <cell r="S252">
            <v>-186.3</v>
          </cell>
          <cell r="T252">
            <v>-780.06</v>
          </cell>
          <cell r="V252">
            <v>-1356.34</v>
          </cell>
        </row>
        <row r="253">
          <cell r="B253" t="str">
            <v>513TC</v>
          </cell>
          <cell r="R253">
            <v>-79.489999999999995</v>
          </cell>
          <cell r="S253">
            <v>-247.51</v>
          </cell>
          <cell r="T253">
            <v>-346.77</v>
          </cell>
          <cell r="V253">
            <v>-673.77</v>
          </cell>
        </row>
        <row r="254">
          <cell r="B254" t="str">
            <v>513TE</v>
          </cell>
          <cell r="P254">
            <v>-1841.1</v>
          </cell>
          <cell r="Q254">
            <v>-1861.11</v>
          </cell>
          <cell r="R254">
            <v>-2609.77</v>
          </cell>
          <cell r="S254">
            <v>-1632.11</v>
          </cell>
          <cell r="T254">
            <v>-1693.86</v>
          </cell>
          <cell r="V254">
            <v>-9637.9500000000007</v>
          </cell>
        </row>
        <row r="255">
          <cell r="B255" t="str">
            <v>513TL</v>
          </cell>
          <cell r="S255">
            <v>-54.1</v>
          </cell>
          <cell r="V255">
            <v>-54.1</v>
          </cell>
        </row>
        <row r="256">
          <cell r="B256" t="str">
            <v>513VB</v>
          </cell>
          <cell r="Q256">
            <v>-162.97999999999999</v>
          </cell>
          <cell r="S256">
            <v>-1.73</v>
          </cell>
          <cell r="V256">
            <v>-164.71</v>
          </cell>
        </row>
        <row r="257">
          <cell r="B257" t="str">
            <v>513VC</v>
          </cell>
          <cell r="O257">
            <v>-249.44</v>
          </cell>
          <cell r="P257">
            <v>-141.88</v>
          </cell>
          <cell r="Q257">
            <v>-206.2</v>
          </cell>
          <cell r="R257">
            <v>-212.73</v>
          </cell>
          <cell r="S257">
            <v>-344.46</v>
          </cell>
          <cell r="T257">
            <v>-544.66</v>
          </cell>
          <cell r="V257">
            <v>-1699.37</v>
          </cell>
        </row>
        <row r="258">
          <cell r="B258" t="str">
            <v>513VE</v>
          </cell>
          <cell r="P258">
            <v>-299.3</v>
          </cell>
          <cell r="Q258">
            <v>-3.15</v>
          </cell>
          <cell r="R258">
            <v>-2437.14</v>
          </cell>
          <cell r="S258">
            <v>-60.69</v>
          </cell>
          <cell r="T258">
            <v>-2342.0300000000002</v>
          </cell>
          <cell r="V258">
            <v>-5142.3100000000004</v>
          </cell>
        </row>
        <row r="259">
          <cell r="B259" t="str">
            <v>513VH</v>
          </cell>
          <cell r="Q259">
            <v>-450.23</v>
          </cell>
          <cell r="R259">
            <v>-2247.5300000000002</v>
          </cell>
          <cell r="S259">
            <v>-2371.08</v>
          </cell>
          <cell r="T259">
            <v>-1943.51</v>
          </cell>
          <cell r="V259">
            <v>-7012.35</v>
          </cell>
        </row>
        <row r="260">
          <cell r="B260" t="str">
            <v>513VI</v>
          </cell>
          <cell r="Q260">
            <v>-189.1</v>
          </cell>
          <cell r="V260">
            <v>-189.1</v>
          </cell>
        </row>
        <row r="261">
          <cell r="B261" t="str">
            <v>513VR</v>
          </cell>
          <cell r="Q261">
            <v>-220.62</v>
          </cell>
          <cell r="V261">
            <v>-220.62</v>
          </cell>
        </row>
        <row r="262">
          <cell r="B262" t="str">
            <v>513VS</v>
          </cell>
          <cell r="P262">
            <v>-1267.94</v>
          </cell>
          <cell r="Q262">
            <v>-5088.32</v>
          </cell>
          <cell r="R262">
            <v>-2835.35</v>
          </cell>
          <cell r="S262">
            <v>-876.65</v>
          </cell>
          <cell r="V262">
            <v>-10068.26</v>
          </cell>
        </row>
        <row r="263">
          <cell r="B263" t="str">
            <v>513WA</v>
          </cell>
          <cell r="P263">
            <v>-2248.0500000000002</v>
          </cell>
          <cell r="S263">
            <v>-4400.93</v>
          </cell>
          <cell r="T263">
            <v>-3780.34</v>
          </cell>
          <cell r="V263">
            <v>-10429.32</v>
          </cell>
        </row>
        <row r="264">
          <cell r="B264" t="str">
            <v>513WE</v>
          </cell>
          <cell r="Q264">
            <v>-374.59</v>
          </cell>
          <cell r="R264">
            <v>-411.05</v>
          </cell>
          <cell r="S264">
            <v>-338.11</v>
          </cell>
          <cell r="T264">
            <v>-355.16</v>
          </cell>
          <cell r="V264">
            <v>-1478.91</v>
          </cell>
        </row>
        <row r="265">
          <cell r="B265" t="str">
            <v>513WO</v>
          </cell>
          <cell r="P265">
            <v>-2378.7800000000002</v>
          </cell>
          <cell r="Q265">
            <v>-1637.28</v>
          </cell>
          <cell r="R265">
            <v>-1691.19</v>
          </cell>
          <cell r="S265">
            <v>-2874.26</v>
          </cell>
          <cell r="T265">
            <v>-956.9</v>
          </cell>
          <cell r="V265">
            <v>-9538.41</v>
          </cell>
        </row>
        <row r="266">
          <cell r="B266" t="str">
            <v>513WS</v>
          </cell>
          <cell r="P266">
            <v>-11586.3</v>
          </cell>
          <cell r="Q266">
            <v>-6305.68</v>
          </cell>
          <cell r="R266">
            <v>-4269.72</v>
          </cell>
          <cell r="S266">
            <v>-4497.29</v>
          </cell>
          <cell r="T266">
            <v>-2572.48</v>
          </cell>
          <cell r="V266">
            <v>-29231.47</v>
          </cell>
        </row>
        <row r="267">
          <cell r="K267">
            <v>-464.12</v>
          </cell>
          <cell r="O267">
            <v>-279.08</v>
          </cell>
          <cell r="P267">
            <v>-43653</v>
          </cell>
          <cell r="Q267">
            <v>-39057.660000000003</v>
          </cell>
          <cell r="R267">
            <v>-56287.74</v>
          </cell>
          <cell r="S267">
            <v>-43442.34</v>
          </cell>
          <cell r="T267">
            <v>-42275.47</v>
          </cell>
          <cell r="V267">
            <v>-225459.41</v>
          </cell>
        </row>
        <row r="268">
          <cell r="B268" t="str">
            <v>528AC</v>
          </cell>
          <cell r="S268">
            <v>-1871.42</v>
          </cell>
          <cell r="T268">
            <v>-2301.62</v>
          </cell>
          <cell r="V268">
            <v>-4173.04</v>
          </cell>
        </row>
        <row r="269">
          <cell r="B269" t="str">
            <v>528AD</v>
          </cell>
          <cell r="T269">
            <v>-2285.36</v>
          </cell>
          <cell r="V269">
            <v>-2285.36</v>
          </cell>
        </row>
        <row r="270">
          <cell r="B270" t="str">
            <v>528AE</v>
          </cell>
          <cell r="R270">
            <v>-169.53</v>
          </cell>
          <cell r="T270">
            <v>-271.83999999999997</v>
          </cell>
          <cell r="V270">
            <v>-441.37</v>
          </cell>
        </row>
        <row r="271">
          <cell r="B271" t="str">
            <v>528EA</v>
          </cell>
          <cell r="S271">
            <v>-488.02</v>
          </cell>
          <cell r="T271">
            <v>-2256.79</v>
          </cell>
          <cell r="V271">
            <v>-2744.81</v>
          </cell>
        </row>
        <row r="272">
          <cell r="B272" t="str">
            <v>528FU</v>
          </cell>
          <cell r="T272">
            <v>-56.59</v>
          </cell>
          <cell r="V272">
            <v>-56.59</v>
          </cell>
        </row>
        <row r="273">
          <cell r="B273" t="str">
            <v>528IG</v>
          </cell>
          <cell r="S273">
            <v>-709.21</v>
          </cell>
          <cell r="T273">
            <v>-1866.98</v>
          </cell>
          <cell r="V273">
            <v>-2576.19</v>
          </cell>
        </row>
        <row r="274">
          <cell r="B274" t="str">
            <v>528LC</v>
          </cell>
          <cell r="R274">
            <v>-1575.77</v>
          </cell>
          <cell r="S274">
            <v>-2258.39</v>
          </cell>
          <cell r="T274">
            <v>-1939.61</v>
          </cell>
          <cell r="V274">
            <v>-5773.77</v>
          </cell>
        </row>
        <row r="275">
          <cell r="B275" t="str">
            <v>528LE</v>
          </cell>
          <cell r="T275">
            <v>-68.569999999999993</v>
          </cell>
          <cell r="V275">
            <v>-68.569999999999993</v>
          </cell>
        </row>
        <row r="276">
          <cell r="B276" t="str">
            <v>528LO</v>
          </cell>
          <cell r="T276">
            <v>-2160.86</v>
          </cell>
          <cell r="V276">
            <v>-2160.86</v>
          </cell>
        </row>
        <row r="277">
          <cell r="B277" t="str">
            <v>528LT</v>
          </cell>
          <cell r="T277">
            <v>-1969.17</v>
          </cell>
          <cell r="V277">
            <v>-1969.17</v>
          </cell>
        </row>
        <row r="278">
          <cell r="B278" t="str">
            <v>528MP</v>
          </cell>
          <cell r="S278">
            <v>-151.71</v>
          </cell>
          <cell r="V278">
            <v>-151.71</v>
          </cell>
        </row>
        <row r="279">
          <cell r="B279" t="str">
            <v>528PC</v>
          </cell>
          <cell r="T279">
            <v>-3443.29</v>
          </cell>
          <cell r="V279">
            <v>-3443.29</v>
          </cell>
        </row>
        <row r="280">
          <cell r="B280" t="str">
            <v>528PM</v>
          </cell>
          <cell r="Q280">
            <v>-173.16</v>
          </cell>
          <cell r="R280">
            <v>-1874.77</v>
          </cell>
          <cell r="S280">
            <v>-1763.03</v>
          </cell>
          <cell r="T280">
            <v>-1626.98</v>
          </cell>
          <cell r="V280">
            <v>-5437.94</v>
          </cell>
        </row>
        <row r="281">
          <cell r="B281" t="str">
            <v>528TE</v>
          </cell>
          <cell r="T281">
            <v>-307.72000000000003</v>
          </cell>
          <cell r="V281">
            <v>-307.72000000000003</v>
          </cell>
        </row>
        <row r="282">
          <cell r="B282" t="str">
            <v>528VR</v>
          </cell>
          <cell r="S282">
            <v>-260.08</v>
          </cell>
          <cell r="T282">
            <v>-1027.3900000000001</v>
          </cell>
          <cell r="V282">
            <v>-1287.47</v>
          </cell>
        </row>
        <row r="283">
          <cell r="Q283">
            <v>-173.16</v>
          </cell>
          <cell r="R283">
            <v>-3620.07</v>
          </cell>
          <cell r="S283">
            <v>-7501.86</v>
          </cell>
          <cell r="T283">
            <v>-21582.77</v>
          </cell>
          <cell r="V283">
            <v>-32877.86</v>
          </cell>
        </row>
        <row r="284">
          <cell r="B284" t="str">
            <v>SO3AT</v>
          </cell>
          <cell r="G284">
            <v>-249.44</v>
          </cell>
          <cell r="O284">
            <v>249.44</v>
          </cell>
          <cell r="P284">
            <v>-2427.4899999999998</v>
          </cell>
          <cell r="R284">
            <v>-115.59</v>
          </cell>
          <cell r="S284">
            <v>-38.840000000000003</v>
          </cell>
          <cell r="T284">
            <v>-85.19</v>
          </cell>
          <cell r="V284">
            <v>-2667.11</v>
          </cell>
        </row>
        <row r="285">
          <cell r="B285" t="str">
            <v>SO3FO</v>
          </cell>
          <cell r="D285">
            <v>-1.3</v>
          </cell>
          <cell r="E285">
            <v>-13.86</v>
          </cell>
          <cell r="F285">
            <v>-15.81</v>
          </cell>
          <cell r="G285">
            <v>-331.83</v>
          </cell>
          <cell r="H285">
            <v>0.52</v>
          </cell>
          <cell r="I285">
            <v>-17.14</v>
          </cell>
          <cell r="J285">
            <v>-0.34</v>
          </cell>
          <cell r="K285">
            <v>-54.42</v>
          </cell>
          <cell r="L285">
            <v>-169.76</v>
          </cell>
          <cell r="M285">
            <v>-1.98</v>
          </cell>
          <cell r="N285">
            <v>2.78</v>
          </cell>
          <cell r="O285">
            <v>-530.23</v>
          </cell>
          <cell r="P285">
            <v>255.73</v>
          </cell>
          <cell r="Q285">
            <v>255.73</v>
          </cell>
          <cell r="R285">
            <v>207.79</v>
          </cell>
          <cell r="S285">
            <v>205.45</v>
          </cell>
          <cell r="T285">
            <v>310.72000000000003</v>
          </cell>
          <cell r="V285">
            <v>102.05</v>
          </cell>
        </row>
        <row r="286">
          <cell r="B286" t="str">
            <v>SO3ME</v>
          </cell>
          <cell r="C286">
            <v>-21961.29</v>
          </cell>
          <cell r="D286">
            <v>-1230.27</v>
          </cell>
          <cell r="E286">
            <v>-1288.2</v>
          </cell>
          <cell r="F286">
            <v>-5977.1</v>
          </cell>
          <cell r="G286">
            <v>-3300.46</v>
          </cell>
          <cell r="H286">
            <v>-1165.9100000000001</v>
          </cell>
          <cell r="I286">
            <v>-234.47</v>
          </cell>
          <cell r="M286">
            <v>-3524.12</v>
          </cell>
          <cell r="S286">
            <v>-340.97</v>
          </cell>
          <cell r="T286">
            <v>-3089.63</v>
          </cell>
          <cell r="U286">
            <v>-1375.14</v>
          </cell>
          <cell r="V286">
            <v>-43487.56</v>
          </cell>
        </row>
        <row r="287">
          <cell r="C287">
            <v>-21961.29</v>
          </cell>
          <cell r="D287">
            <v>-1231.57</v>
          </cell>
          <cell r="E287">
            <v>-1302.06</v>
          </cell>
          <cell r="F287">
            <v>-5992.91</v>
          </cell>
          <cell r="G287">
            <v>-3881.73</v>
          </cell>
          <cell r="H287">
            <v>-1165.3900000000001</v>
          </cell>
          <cell r="I287">
            <v>-251.61</v>
          </cell>
          <cell r="J287">
            <v>-0.34</v>
          </cell>
          <cell r="K287">
            <v>-54.42</v>
          </cell>
          <cell r="L287">
            <v>-169.76</v>
          </cell>
          <cell r="M287">
            <v>-3526.1</v>
          </cell>
          <cell r="N287">
            <v>2.78</v>
          </cell>
          <cell r="O287">
            <v>-280.79000000000002</v>
          </cell>
          <cell r="P287">
            <v>-2171.7600000000002</v>
          </cell>
          <cell r="Q287">
            <v>255.73</v>
          </cell>
          <cell r="R287">
            <v>92.2</v>
          </cell>
          <cell r="S287">
            <v>-174.36</v>
          </cell>
          <cell r="T287">
            <v>-2864.1</v>
          </cell>
          <cell r="U287">
            <v>-1375.14</v>
          </cell>
          <cell r="V287">
            <v>-46052.62</v>
          </cell>
        </row>
        <row r="288">
          <cell r="B288" t="str">
            <v>(vide)</v>
          </cell>
          <cell r="C288">
            <v>17122.060000000001</v>
          </cell>
          <cell r="D288">
            <v>47118.400000000001</v>
          </cell>
          <cell r="E288">
            <v>26172.02</v>
          </cell>
          <cell r="F288">
            <v>99508.2</v>
          </cell>
          <cell r="G288">
            <v>20453.29</v>
          </cell>
          <cell r="H288">
            <v>48482.33</v>
          </cell>
          <cell r="I288">
            <v>51808.19</v>
          </cell>
          <cell r="J288">
            <v>143005.74</v>
          </cell>
          <cell r="K288">
            <v>-71310263.430000007</v>
          </cell>
          <cell r="L288">
            <v>178270.83</v>
          </cell>
          <cell r="M288">
            <v>-2065409.92</v>
          </cell>
          <cell r="N288">
            <v>164297.45000000001</v>
          </cell>
          <cell r="O288">
            <v>329677.01</v>
          </cell>
          <cell r="P288">
            <v>150985.51999999999</v>
          </cell>
          <cell r="Q288">
            <v>177234.38</v>
          </cell>
          <cell r="R288">
            <v>-432115.65</v>
          </cell>
          <cell r="S288">
            <v>171803.8</v>
          </cell>
          <cell r="T288">
            <v>-3967344.45</v>
          </cell>
          <cell r="V288">
            <v>-76149194.230000019</v>
          </cell>
        </row>
        <row r="289">
          <cell r="C289">
            <v>17122.060000000001</v>
          </cell>
          <cell r="D289">
            <v>47118.400000000001</v>
          </cell>
          <cell r="E289">
            <v>26172.02</v>
          </cell>
          <cell r="F289">
            <v>99508.2</v>
          </cell>
          <cell r="G289">
            <v>20453.29</v>
          </cell>
          <cell r="H289">
            <v>48482.33</v>
          </cell>
          <cell r="I289">
            <v>51808.19</v>
          </cell>
          <cell r="J289">
            <v>143005.74</v>
          </cell>
          <cell r="K289">
            <v>-71310263.430000007</v>
          </cell>
          <cell r="L289">
            <v>178270.83</v>
          </cell>
          <cell r="M289">
            <v>-2065409.92</v>
          </cell>
          <cell r="N289">
            <v>164297.45000000001</v>
          </cell>
          <cell r="O289">
            <v>329677.01</v>
          </cell>
          <cell r="P289">
            <v>150985.51999999999</v>
          </cell>
          <cell r="Q289">
            <v>177234.38</v>
          </cell>
          <cell r="R289">
            <v>-432115.65</v>
          </cell>
          <cell r="S289">
            <v>171803.8</v>
          </cell>
          <cell r="T289">
            <v>-3967344.45</v>
          </cell>
          <cell r="V289">
            <v>-76149194.230000019</v>
          </cell>
        </row>
        <row r="290">
          <cell r="C290">
            <v>-12885.1</v>
          </cell>
          <cell r="D290">
            <v>-2776.66</v>
          </cell>
          <cell r="E290">
            <v>-21608.01</v>
          </cell>
          <cell r="F290">
            <v>35156.07</v>
          </cell>
          <cell r="G290">
            <v>-53095.5</v>
          </cell>
          <cell r="H290">
            <v>-34516.86</v>
          </cell>
          <cell r="I290">
            <v>-35128.980000000003</v>
          </cell>
          <cell r="J290">
            <v>12924.09</v>
          </cell>
          <cell r="K290">
            <v>-71452188.450000003</v>
          </cell>
          <cell r="L290">
            <v>-29398.240000000002</v>
          </cell>
          <cell r="M290">
            <v>-2201062.75</v>
          </cell>
          <cell r="N290">
            <v>-34389.359999999928</v>
          </cell>
          <cell r="O290">
            <v>107589.15</v>
          </cell>
          <cell r="P290">
            <v>-3266.1799999998475</v>
          </cell>
          <cell r="Q290">
            <v>-40505.539999999892</v>
          </cell>
          <cell r="R290">
            <v>-559153.44999999995</v>
          </cell>
          <cell r="S290">
            <v>70330.189999999915</v>
          </cell>
          <cell r="T290">
            <v>-4105443.86</v>
          </cell>
          <cell r="U290">
            <v>-1375.14</v>
          </cell>
          <cell r="V290">
            <v>-78360794.580000013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Parameters"/>
      <sheetName val="2 Assumptions"/>
      <sheetName val="3 STAFF LIST"/>
      <sheetName val="4.1 SALARY SCALE"/>
      <sheetName val="4.2 NEW SALARY SCALE"/>
      <sheetName val="4.3 Grille MSP"/>
      <sheetName val="4.4 Primes delocalisés"/>
      <sheetName val="5 RECAP CONTRAT"/>
      <sheetName val="6 RECAP Z1"/>
      <sheetName val="7 ReadMe"/>
      <sheetName val="Rapport de stock"/>
    </sheetNames>
    <sheetDataSet>
      <sheetData sheetId="0" refreshError="1">
        <row r="6">
          <cell r="AB6" t="str">
            <v>F</v>
          </cell>
          <cell r="AE6" t="str">
            <v>ADM</v>
          </cell>
          <cell r="AF6" t="str">
            <v>Administration</v>
          </cell>
          <cell r="AG6">
            <v>650100</v>
          </cell>
        </row>
        <row r="7">
          <cell r="AB7" t="str">
            <v>M</v>
          </cell>
          <cell r="AE7" t="str">
            <v>FS</v>
          </cell>
          <cell r="AF7" t="str">
            <v>Food Security</v>
          </cell>
          <cell r="AG7">
            <v>650101</v>
          </cell>
          <cell r="AL7" t="str">
            <v>C3E</v>
          </cell>
          <cell r="AM7" t="str">
            <v>manager</v>
          </cell>
          <cell r="AN7">
            <v>3</v>
          </cell>
          <cell r="AO7" t="str">
            <v>Expert</v>
          </cell>
        </row>
        <row r="8">
          <cell r="AE8" t="str">
            <v>HOME</v>
          </cell>
          <cell r="AF8" t="str">
            <v>Home Staff (cook, cleaner guesthouse…)</v>
          </cell>
          <cell r="AG8">
            <v>650014</v>
          </cell>
          <cell r="AL8" t="str">
            <v>C3C</v>
          </cell>
          <cell r="AM8" t="str">
            <v>manager</v>
          </cell>
          <cell r="AN8">
            <v>3</v>
          </cell>
          <cell r="AO8" t="str">
            <v>Confirmed</v>
          </cell>
        </row>
        <row r="9">
          <cell r="AE9" t="str">
            <v>LOG</v>
          </cell>
          <cell r="AF9" t="str">
            <v>Logistics</v>
          </cell>
          <cell r="AG9">
            <v>650100</v>
          </cell>
          <cell r="AL9" t="str">
            <v>C3Q</v>
          </cell>
          <cell r="AM9" t="str">
            <v>manager</v>
          </cell>
          <cell r="AN9">
            <v>3</v>
          </cell>
          <cell r="AO9" t="str">
            <v>Qualified</v>
          </cell>
        </row>
        <row r="10">
          <cell r="AE10" t="str">
            <v>MED</v>
          </cell>
          <cell r="AF10" t="str">
            <v>Medical</v>
          </cell>
          <cell r="AG10">
            <v>650101</v>
          </cell>
          <cell r="AL10" t="str">
            <v>C3D</v>
          </cell>
          <cell r="AM10" t="str">
            <v>manager</v>
          </cell>
          <cell r="AN10">
            <v>3</v>
          </cell>
          <cell r="AO10" t="str">
            <v>Junior</v>
          </cell>
        </row>
        <row r="11">
          <cell r="AE11" t="str">
            <v>NUT</v>
          </cell>
          <cell r="AF11" t="str">
            <v>Nutrition</v>
          </cell>
          <cell r="AG11">
            <v>650101</v>
          </cell>
          <cell r="AL11" t="str">
            <v>C2E</v>
          </cell>
          <cell r="AM11" t="str">
            <v>manager</v>
          </cell>
          <cell r="AN11">
            <v>2</v>
          </cell>
          <cell r="AO11" t="str">
            <v>Expert</v>
          </cell>
        </row>
        <row r="12">
          <cell r="AE12" t="str">
            <v>PSY</v>
          </cell>
          <cell r="AF12" t="str">
            <v>Psychology</v>
          </cell>
          <cell r="AG12">
            <v>650101</v>
          </cell>
          <cell r="AL12" t="str">
            <v>C2C</v>
          </cell>
          <cell r="AM12" t="str">
            <v>manager</v>
          </cell>
          <cell r="AN12">
            <v>2</v>
          </cell>
          <cell r="AO12" t="str">
            <v>Confirmed</v>
          </cell>
        </row>
        <row r="13">
          <cell r="AE13" t="str">
            <v>WS</v>
          </cell>
          <cell r="AF13" t="str">
            <v>Water and Sanitation</v>
          </cell>
          <cell r="AG13">
            <v>650101</v>
          </cell>
          <cell r="AL13" t="str">
            <v>C2Q</v>
          </cell>
          <cell r="AM13" t="str">
            <v>manager</v>
          </cell>
          <cell r="AN13">
            <v>2</v>
          </cell>
          <cell r="AO13" t="str">
            <v>Qualified</v>
          </cell>
        </row>
        <row r="14">
          <cell r="AE14" t="str">
            <v>ZZ</v>
          </cell>
          <cell r="AL14" t="str">
            <v>C2D</v>
          </cell>
          <cell r="AM14" t="str">
            <v>manager</v>
          </cell>
          <cell r="AN14">
            <v>2</v>
          </cell>
          <cell r="AO14" t="str">
            <v>Junior</v>
          </cell>
        </row>
        <row r="15">
          <cell r="AE15" t="str">
            <v>ZZ</v>
          </cell>
          <cell r="AL15" t="str">
            <v>C1E</v>
          </cell>
          <cell r="AM15" t="str">
            <v>manager</v>
          </cell>
          <cell r="AN15">
            <v>1</v>
          </cell>
          <cell r="AO15" t="str">
            <v>Expert</v>
          </cell>
        </row>
        <row r="16">
          <cell r="AE16" t="str">
            <v>ZZ</v>
          </cell>
          <cell r="AL16" t="str">
            <v>C1C</v>
          </cell>
          <cell r="AM16" t="str">
            <v>manager</v>
          </cell>
          <cell r="AN16">
            <v>1</v>
          </cell>
          <cell r="AO16" t="str">
            <v>Confirmed</v>
          </cell>
        </row>
        <row r="17">
          <cell r="AE17" t="str">
            <v>ZZ</v>
          </cell>
          <cell r="AL17" t="str">
            <v>C1Q</v>
          </cell>
          <cell r="AM17" t="str">
            <v>manager</v>
          </cell>
          <cell r="AN17">
            <v>1</v>
          </cell>
          <cell r="AO17" t="str">
            <v>Qualified</v>
          </cell>
        </row>
        <row r="18">
          <cell r="AE18" t="str">
            <v>ZZ</v>
          </cell>
          <cell r="AL18" t="str">
            <v>C1D</v>
          </cell>
          <cell r="AM18" t="str">
            <v>manager</v>
          </cell>
          <cell r="AN18">
            <v>1</v>
          </cell>
          <cell r="AO18" t="str">
            <v>Junior</v>
          </cell>
        </row>
        <row r="19">
          <cell r="AE19" t="str">
            <v>ZZ</v>
          </cell>
          <cell r="AL19" t="str">
            <v>T3E</v>
          </cell>
          <cell r="AM19" t="str">
            <v>technician</v>
          </cell>
          <cell r="AN19">
            <v>3</v>
          </cell>
          <cell r="AO19" t="str">
            <v>Expert</v>
          </cell>
        </row>
        <row r="20">
          <cell r="AE20" t="str">
            <v>ZZ</v>
          </cell>
          <cell r="AL20" t="str">
            <v>T3C</v>
          </cell>
          <cell r="AM20" t="str">
            <v>technician</v>
          </cell>
          <cell r="AN20">
            <v>3</v>
          </cell>
          <cell r="AO20" t="str">
            <v>Confirmed</v>
          </cell>
        </row>
        <row r="21">
          <cell r="AE21" t="str">
            <v>ZZ</v>
          </cell>
          <cell r="AL21" t="str">
            <v>T3Q</v>
          </cell>
          <cell r="AM21" t="str">
            <v>technician</v>
          </cell>
          <cell r="AN21">
            <v>3</v>
          </cell>
          <cell r="AO21" t="str">
            <v>Qualified</v>
          </cell>
        </row>
        <row r="22">
          <cell r="AL22" t="str">
            <v>T3D</v>
          </cell>
          <cell r="AM22" t="str">
            <v>technician</v>
          </cell>
          <cell r="AN22">
            <v>3</v>
          </cell>
          <cell r="AO22" t="str">
            <v>Junior</v>
          </cell>
        </row>
        <row r="23">
          <cell r="AL23" t="str">
            <v>T2E</v>
          </cell>
          <cell r="AM23" t="str">
            <v>technician</v>
          </cell>
          <cell r="AN23">
            <v>2</v>
          </cell>
          <cell r="AO23" t="str">
            <v>Expert</v>
          </cell>
        </row>
        <row r="24">
          <cell r="AL24" t="str">
            <v>T2C</v>
          </cell>
          <cell r="AM24" t="str">
            <v>technician</v>
          </cell>
          <cell r="AN24">
            <v>2</v>
          </cell>
          <cell r="AO24" t="str">
            <v>Confirmed</v>
          </cell>
        </row>
        <row r="25">
          <cell r="AL25" t="str">
            <v>T2Q</v>
          </cell>
          <cell r="AM25" t="str">
            <v>technician</v>
          </cell>
          <cell r="AN25">
            <v>2</v>
          </cell>
          <cell r="AO25" t="str">
            <v>Qualified</v>
          </cell>
        </row>
        <row r="26">
          <cell r="AL26" t="str">
            <v>T2D</v>
          </cell>
          <cell r="AM26" t="str">
            <v>technician</v>
          </cell>
          <cell r="AN26">
            <v>2</v>
          </cell>
          <cell r="AO26" t="str">
            <v>Junior</v>
          </cell>
        </row>
        <row r="27">
          <cell r="AL27" t="str">
            <v>T1E</v>
          </cell>
          <cell r="AM27" t="str">
            <v>technician</v>
          </cell>
          <cell r="AN27">
            <v>1</v>
          </cell>
          <cell r="AO27" t="str">
            <v>Expert</v>
          </cell>
        </row>
        <row r="28">
          <cell r="AL28" t="str">
            <v>T1C</v>
          </cell>
          <cell r="AM28" t="str">
            <v>technician</v>
          </cell>
          <cell r="AN28">
            <v>1</v>
          </cell>
          <cell r="AO28" t="str">
            <v>Confirmed</v>
          </cell>
        </row>
        <row r="29">
          <cell r="AL29" t="str">
            <v>T1Q</v>
          </cell>
          <cell r="AM29" t="str">
            <v>technician</v>
          </cell>
          <cell r="AN29">
            <v>1</v>
          </cell>
          <cell r="AO29" t="str">
            <v>Qualified</v>
          </cell>
        </row>
        <row r="30">
          <cell r="AL30" t="str">
            <v>T1D</v>
          </cell>
          <cell r="AM30" t="str">
            <v>technician</v>
          </cell>
          <cell r="AN30">
            <v>1</v>
          </cell>
          <cell r="AO30" t="str">
            <v>Junior</v>
          </cell>
        </row>
        <row r="31">
          <cell r="AL31" t="str">
            <v>E3E</v>
          </cell>
          <cell r="AM31" t="str">
            <v>employee</v>
          </cell>
          <cell r="AN31">
            <v>3</v>
          </cell>
          <cell r="AO31" t="str">
            <v>Expert</v>
          </cell>
        </row>
        <row r="32">
          <cell r="AL32" t="str">
            <v>E3C</v>
          </cell>
          <cell r="AM32" t="str">
            <v>employee</v>
          </cell>
          <cell r="AN32">
            <v>3</v>
          </cell>
          <cell r="AO32" t="str">
            <v>Confirmed</v>
          </cell>
        </row>
        <row r="33">
          <cell r="AL33" t="str">
            <v>E3Q</v>
          </cell>
          <cell r="AM33" t="str">
            <v>employee</v>
          </cell>
          <cell r="AN33">
            <v>3</v>
          </cell>
          <cell r="AO33" t="str">
            <v>Qualified</v>
          </cell>
        </row>
        <row r="34">
          <cell r="AL34" t="str">
            <v>E3D</v>
          </cell>
          <cell r="AM34" t="str">
            <v>employee</v>
          </cell>
          <cell r="AN34">
            <v>3</v>
          </cell>
          <cell r="AO34" t="str">
            <v>Junior</v>
          </cell>
        </row>
        <row r="35">
          <cell r="AL35" t="str">
            <v>E2E</v>
          </cell>
          <cell r="AM35" t="str">
            <v>employee</v>
          </cell>
          <cell r="AN35">
            <v>2</v>
          </cell>
          <cell r="AO35" t="str">
            <v>Expert</v>
          </cell>
        </row>
        <row r="36">
          <cell r="AL36" t="str">
            <v>E2C</v>
          </cell>
          <cell r="AM36" t="str">
            <v>employee</v>
          </cell>
          <cell r="AN36">
            <v>2</v>
          </cell>
          <cell r="AO36" t="str">
            <v>Confirmed</v>
          </cell>
        </row>
        <row r="37">
          <cell r="AL37" t="str">
            <v>E2Q</v>
          </cell>
          <cell r="AM37" t="str">
            <v>employee</v>
          </cell>
          <cell r="AN37">
            <v>2</v>
          </cell>
          <cell r="AO37" t="str">
            <v>Qualified</v>
          </cell>
        </row>
        <row r="38">
          <cell r="AL38" t="str">
            <v>E2D</v>
          </cell>
          <cell r="AM38" t="str">
            <v>employee</v>
          </cell>
          <cell r="AN38">
            <v>2</v>
          </cell>
          <cell r="AO38" t="str">
            <v>Junior</v>
          </cell>
        </row>
        <row r="39">
          <cell r="AL39" t="str">
            <v>E1E</v>
          </cell>
          <cell r="AM39" t="str">
            <v>employee</v>
          </cell>
          <cell r="AN39">
            <v>1</v>
          </cell>
          <cell r="AO39" t="str">
            <v>Expert</v>
          </cell>
        </row>
        <row r="40">
          <cell r="AL40" t="str">
            <v>E1C</v>
          </cell>
          <cell r="AM40" t="str">
            <v>employee</v>
          </cell>
          <cell r="AN40">
            <v>1</v>
          </cell>
          <cell r="AO40" t="str">
            <v>Confirmed</v>
          </cell>
        </row>
        <row r="41">
          <cell r="AL41" t="str">
            <v>E1Q</v>
          </cell>
          <cell r="AM41" t="str">
            <v>employee</v>
          </cell>
          <cell r="AN41">
            <v>1</v>
          </cell>
          <cell r="AO41" t="str">
            <v>Qualified</v>
          </cell>
        </row>
        <row r="42">
          <cell r="AL42" t="str">
            <v>E1D</v>
          </cell>
          <cell r="AM42" t="str">
            <v>employee</v>
          </cell>
          <cell r="AN42">
            <v>1</v>
          </cell>
          <cell r="AO42" t="str">
            <v>Junior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esis"/>
      <sheetName val="Tools"/>
      <sheetName val="Price"/>
      <sheetName val="Biogas Plant 1.6m3"/>
      <sheetName val="Biogas Plant 2m3"/>
      <sheetName val="Biogas Plant 4m3"/>
      <sheetName val="Biogas Plant 5m3"/>
      <sheetName val="Biogas Plant 6m3"/>
      <sheetName val="Biogas Plant 10m3"/>
      <sheetName val="Superstructure"/>
      <sheetName val="septic tk 6 lat"/>
      <sheetName val="Household latrines"/>
      <sheetName val="Dislogging"/>
      <sheetName val="Sand filter"/>
      <sheetName val="Solid waste unit"/>
      <sheetName val="Existing Water Network running"/>
      <sheetName val="Rehab tank"/>
      <sheetName val="Tank4"/>
      <sheetName val="Chlorination tk"/>
      <sheetName val="Overhead tank"/>
      <sheetName val="Tap stand"/>
      <sheetName val="Water treatment unit"/>
      <sheetName val="New Water Network running "/>
      <sheetName val="Dam"/>
      <sheetName val="Hygiene sessions"/>
      <sheetName val="Latrine Drainage Kits"/>
      <sheetName val="RW"/>
      <sheetName val="TW"/>
      <sheetName val="Biogas_Plant_1_6m3"/>
      <sheetName val="Biogas_Plant_2m3"/>
      <sheetName val="Biogas_Plant_4m3"/>
      <sheetName val="Biogas_Plant_5m3"/>
      <sheetName val="Biogas_Plant_6m3"/>
      <sheetName val="Biogas_Plant_10m3"/>
      <sheetName val="septic_tk_6_lat"/>
      <sheetName val="Household_latrines"/>
      <sheetName val="Sand_filter"/>
      <sheetName val="Solid_waste_unit"/>
      <sheetName val="Existing_Water_Network_running"/>
      <sheetName val="Rehab_tank"/>
      <sheetName val="Chlorination_tk"/>
      <sheetName val="Overhead_tank"/>
      <sheetName val="Tap_stand"/>
      <sheetName val="Water_treatment_unit"/>
      <sheetName val="New_Water_Network_running_"/>
      <sheetName val="Hygiene_sessions"/>
      <sheetName val="Latrine_Drainage_Kits"/>
      <sheetName val="Biogas_Plant_1_6m31"/>
      <sheetName val="Biogas_Plant_2m31"/>
      <sheetName val="Biogas_Plant_4m31"/>
      <sheetName val="Biogas_Plant_5m31"/>
      <sheetName val="Biogas_Plant_6m31"/>
      <sheetName val="Biogas_Plant_10m31"/>
      <sheetName val="septic_tk_6_lat1"/>
      <sheetName val="Household_latrines1"/>
      <sheetName val="Sand_filter1"/>
      <sheetName val="Solid_waste_unit1"/>
      <sheetName val="Existing_Water_Network_running1"/>
      <sheetName val="Rehab_tank1"/>
      <sheetName val="Chlorination_tk1"/>
      <sheetName val="Overhead_tank1"/>
      <sheetName val="Tap_stand1"/>
      <sheetName val="Water_treatment_unit1"/>
      <sheetName val="New_Water_Network_running_1"/>
      <sheetName val="Hygiene_sessions1"/>
      <sheetName val="Latrine_Drainage_Kits1"/>
    </sheetNames>
    <sheetDataSet>
      <sheetData sheetId="0" refreshError="1"/>
      <sheetData sheetId="1" refreshError="1"/>
      <sheetData sheetId="2" refreshError="1">
        <row r="3">
          <cell r="A3" t="str">
            <v>1 " ф GI  T</v>
          </cell>
        </row>
        <row r="4">
          <cell r="A4" t="str">
            <v>1 " ф GI Cross T</v>
          </cell>
        </row>
        <row r="5">
          <cell r="A5" t="str">
            <v>1 " ф GI Elbow</v>
          </cell>
        </row>
        <row r="6">
          <cell r="A6" t="str">
            <v>1 " ф GI pipe Nipple (2 feet)</v>
          </cell>
        </row>
        <row r="7">
          <cell r="A7" t="str">
            <v>1 " ф GI pipe Nipple (3 feet)</v>
          </cell>
        </row>
        <row r="8">
          <cell r="A8" t="str">
            <v>1 " ф GI pipe Nipple (9 inch)</v>
          </cell>
        </row>
        <row r="9">
          <cell r="A9" t="str">
            <v>1.5 " ф  Bronge Gate Valve</v>
          </cell>
        </row>
        <row r="10">
          <cell r="A10" t="str">
            <v>1.5 " ф GI  T</v>
          </cell>
        </row>
        <row r="11">
          <cell r="A11" t="str">
            <v>1.5 " ф GI Elbow</v>
          </cell>
        </row>
        <row r="12">
          <cell r="A12" t="str">
            <v>1.5 " ф GI Pipe Nipple (6" Long)</v>
          </cell>
        </row>
        <row r="13">
          <cell r="A13" t="str">
            <v xml:space="preserve">1.5 " ф GI Short Nipple </v>
          </cell>
        </row>
        <row r="14">
          <cell r="A14" t="str">
            <v>1.5 " ф GI Union Socket</v>
          </cell>
        </row>
        <row r="15">
          <cell r="A15" t="str">
            <v>1.5 " ф S Nipple</v>
          </cell>
        </row>
        <row r="16">
          <cell r="A16" t="str">
            <v>1.5X1 " ф GI Elbow</v>
          </cell>
        </row>
        <row r="17">
          <cell r="A17" t="str">
            <v>1/2 " ф Bronge BipCock</v>
          </cell>
        </row>
        <row r="18">
          <cell r="A18" t="str">
            <v>1X0.5 " ф GI reducing Socket</v>
          </cell>
        </row>
        <row r="19">
          <cell r="A19" t="str">
            <v>2 " ф GI Union Socket</v>
          </cell>
        </row>
        <row r="20">
          <cell r="A20" t="str">
            <v>2" X .5" GI Tee</v>
          </cell>
        </row>
        <row r="21">
          <cell r="A21" t="str">
            <v>3 " ф GI Union Socket</v>
          </cell>
        </row>
        <row r="22">
          <cell r="A22" t="str">
            <v>3" X 1.5" ф GI Boss</v>
          </cell>
        </row>
        <row r="23">
          <cell r="A23" t="str">
            <v>Ceat Valve</v>
          </cell>
        </row>
        <row r="24">
          <cell r="A24" t="str">
            <v>Ceat Valve Weight</v>
          </cell>
        </row>
        <row r="25">
          <cell r="A25" t="str">
            <v>Check Valve (1.5 "ф Bronge)</v>
          </cell>
        </row>
        <row r="26">
          <cell r="A26" t="str">
            <v>Gi Reducing Socket (4"X1.5" )</v>
          </cell>
        </row>
        <row r="27">
          <cell r="A27" t="str">
            <v>Galvanized Screw (TW Leather)</v>
          </cell>
        </row>
        <row r="28">
          <cell r="A28" t="str">
            <v>Nut Bolt  (5")</v>
          </cell>
        </row>
        <row r="29">
          <cell r="A29" t="str">
            <v>Plunger</v>
          </cell>
        </row>
        <row r="30">
          <cell r="A30" t="str">
            <v>Plunger Rod</v>
          </cell>
        </row>
        <row r="31">
          <cell r="A31" t="str">
            <v>PVC MATERIAL</v>
          </cell>
        </row>
        <row r="32">
          <cell r="A32" t="str">
            <v>3  " ф PVC RFL/ D-Class</v>
          </cell>
        </row>
        <row r="33">
          <cell r="A33" t="str">
            <v>3 " ф Short Nipple</v>
          </cell>
        </row>
        <row r="34">
          <cell r="A34" t="str">
            <v>4 " ф PVC Pipe Nipple (1 side thread -2'-0" Long)</v>
          </cell>
        </row>
        <row r="35">
          <cell r="A35" t="str">
            <v>PVC Elbow</v>
          </cell>
        </row>
        <row r="36">
          <cell r="A36" t="str">
            <v>PVC elbow 4"</v>
          </cell>
        </row>
        <row r="37">
          <cell r="A37" t="str">
            <v>PVC Pan 4"</v>
          </cell>
        </row>
        <row r="38">
          <cell r="A38" t="str">
            <v>PVC Pipe 2'' D class</v>
          </cell>
        </row>
        <row r="39">
          <cell r="A39" t="str">
            <v>PVC Pipe 4'' D class</v>
          </cell>
        </row>
        <row r="40">
          <cell r="A40" t="str">
            <v>PVC Pipe 6'' D Class</v>
          </cell>
        </row>
        <row r="41">
          <cell r="A41" t="str">
            <v>PVC Pipe(D-Class 1.5 " ф)</v>
          </cell>
        </row>
        <row r="42">
          <cell r="A42" t="str">
            <v>PVC reducer 4"-6"</v>
          </cell>
        </row>
        <row r="43">
          <cell r="A43" t="str">
            <v>PVC Siphon</v>
          </cell>
        </row>
        <row r="44">
          <cell r="A44" t="str">
            <v>PVC T</v>
          </cell>
        </row>
        <row r="45">
          <cell r="A45" t="str">
            <v>PVC T 4"</v>
          </cell>
        </row>
        <row r="46">
          <cell r="A46" t="str">
            <v>CONSTRUCTION MATERIAL</v>
          </cell>
        </row>
        <row r="47">
          <cell r="A47" t="str">
            <v>Back Filling</v>
          </cell>
        </row>
        <row r="48">
          <cell r="A48" t="str">
            <v>Bamboo 30' long</v>
          </cell>
        </row>
        <row r="49">
          <cell r="A49" t="str">
            <v>Best qulity Padloo</v>
          </cell>
        </row>
        <row r="50">
          <cell r="A50" t="str">
            <v>Brick first quality</v>
          </cell>
        </row>
        <row r="51">
          <cell r="A51" t="str">
            <v>Bricks chip</v>
          </cell>
        </row>
        <row r="52">
          <cell r="A52" t="str">
            <v>CGI Sheet</v>
          </cell>
        </row>
        <row r="53">
          <cell r="A53" t="str">
            <v>Ciment</v>
          </cell>
        </row>
        <row r="54">
          <cell r="A54" t="str">
            <v>Earth digging and filling</v>
          </cell>
        </row>
        <row r="55">
          <cell r="A55" t="str">
            <v>Earth work Excavation</v>
          </cell>
        </row>
        <row r="56">
          <cell r="A56" t="str">
            <v>Fence preparing</v>
          </cell>
        </row>
        <row r="57">
          <cell r="A57" t="str">
            <v>Filling Sand</v>
          </cell>
        </row>
        <row r="58">
          <cell r="A58" t="str">
            <v xml:space="preserve">First Class Brick </v>
          </cell>
        </row>
        <row r="59">
          <cell r="A59" t="str">
            <v>GI Wire 10</v>
          </cell>
        </row>
        <row r="60">
          <cell r="A60" t="str">
            <v>Gi wire 18</v>
          </cell>
        </row>
        <row r="61">
          <cell r="A61" t="str">
            <v>GI wire 22</v>
          </cell>
        </row>
        <row r="62">
          <cell r="A62" t="str">
            <v>GI Wire 24</v>
          </cell>
        </row>
        <row r="63">
          <cell r="A63" t="str">
            <v>Moli Bamboos 1.5 to 2 inches dia, 15 feet long</v>
          </cell>
        </row>
        <row r="64">
          <cell r="A64" t="str">
            <v>MS Bar 8 mm Dia 60 Grade</v>
          </cell>
        </row>
        <row r="65">
          <cell r="A65" t="str">
            <v>MS Bar 10 mm Dia 60 Grade</v>
          </cell>
        </row>
        <row r="66">
          <cell r="A66" t="str">
            <v>MS Bar 12 mm Dia 60 Grade</v>
          </cell>
        </row>
        <row r="67">
          <cell r="A67" t="str">
            <v>MS Bar 16 mm Dia 60 Grade</v>
          </cell>
        </row>
        <row r="68">
          <cell r="A68" t="str">
            <v>Nail 2" steel</v>
          </cell>
        </row>
        <row r="69">
          <cell r="A69" t="str">
            <v>Nail 2.5"</v>
          </cell>
        </row>
        <row r="70">
          <cell r="A70" t="str">
            <v>Nail 3'' Tin</v>
          </cell>
        </row>
        <row r="71">
          <cell r="A71" t="str">
            <v>Nail 4"</v>
          </cell>
        </row>
        <row r="72">
          <cell r="A72" t="str">
            <v>Nut and bolt 8" with washer</v>
          </cell>
        </row>
        <row r="73">
          <cell r="A73" t="str">
            <v>Plain sheet 20 gauge</v>
          </cell>
        </row>
        <row r="74">
          <cell r="A74" t="str">
            <v>Plastic paint</v>
          </cell>
        </row>
        <row r="75">
          <cell r="A75" t="str">
            <v>Polythene</v>
          </cell>
        </row>
        <row r="76">
          <cell r="A76" t="str">
            <v>Rope Jute</v>
          </cell>
        </row>
        <row r="77">
          <cell r="A77" t="str">
            <v>Sand 1.5 FM</v>
          </cell>
        </row>
        <row r="78">
          <cell r="A78" t="str">
            <v>Screw,washar and cap 3" with colour coated</v>
          </cell>
        </row>
        <row r="79">
          <cell r="A79" t="str">
            <v>Seal Tape</v>
          </cell>
        </row>
        <row r="80">
          <cell r="A80" t="str">
            <v>Solvent Cement (100gm Kony Japan)</v>
          </cell>
        </row>
        <row r="81">
          <cell r="A81" t="str">
            <v xml:space="preserve">Tripol </v>
          </cell>
        </row>
        <row r="82">
          <cell r="A82" t="str">
            <v>Wood for shuttering 5'X6"X1.25"</v>
          </cell>
        </row>
        <row r="83">
          <cell r="A83" t="str">
            <v>Wood for shuttering 2"X1.5"</v>
          </cell>
        </row>
        <row r="84">
          <cell r="A84" t="str">
            <v>HYGIENE MATERIAL</v>
          </cell>
        </row>
        <row r="85">
          <cell r="A85" t="str">
            <v>Backet</v>
          </cell>
        </row>
        <row r="86">
          <cell r="A86" t="str">
            <v>GAS EQUIPMENT</v>
          </cell>
        </row>
        <row r="87">
          <cell r="A87" t="str">
            <v>Biogas stove</v>
          </cell>
        </row>
        <row r="88">
          <cell r="A88" t="str">
            <v>Center pipe 1.5'' dia - 2' high</v>
          </cell>
        </row>
        <row r="89">
          <cell r="A89" t="str">
            <v>Cow dung 1st time Biogas plant feeding</v>
          </cell>
        </row>
        <row r="90">
          <cell r="A90" t="str">
            <v>Cowe 2" 25gr</v>
          </cell>
        </row>
        <row r="91">
          <cell r="A91" t="str">
            <v>Delivery flexible  pipe</v>
          </cell>
        </row>
        <row r="92">
          <cell r="A92" t="str">
            <v>Mixer device 22'' Dia - total high 28''</v>
          </cell>
        </row>
        <row r="93">
          <cell r="A93" t="str">
            <v>Gas valve 2'' RB Italy 1/2'' Dia</v>
          </cell>
        </row>
        <row r="94">
          <cell r="A94" t="str">
            <v xml:space="preserve">GI Clam 1/2"    </v>
          </cell>
        </row>
        <row r="95">
          <cell r="A95" t="str">
            <v>GI nipple both pass 1/2"</v>
          </cell>
        </row>
        <row r="96">
          <cell r="A96" t="str">
            <v>Nipple 1/2"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AP"/>
      <sheetName val="Total"/>
      <sheetName val="TOOLS PROJECT (2)"/>
      <sheetName val="LATRINE"/>
      <sheetName val="Waste Water Station"/>
      <sheetName val="DRAINAGE"/>
      <sheetName val="SOIL STABILISATION"/>
      <sheetName val="Montly maintenance PVC"/>
      <sheetName val="Ring tanks"/>
      <sheetName val="Spring building"/>
      <sheetName val="Dam"/>
      <sheetName val="Cleaning"/>
      <sheetName val="Tanks  Rehab"/>
      <sheetName val="Pumps &amp; Generator"/>
      <sheetName val="Water Tool"/>
      <sheetName val="Pipe Line Support"/>
      <sheetName val="Tap Stand (Old)"/>
      <sheetName val="Tap Stand (Rehab)"/>
      <sheetName val="Wells rower pump"/>
      <sheetName val="Borehole spare parts"/>
      <sheetName val="Metalic Items"/>
      <sheetName val="HYGIENE TRAINING"/>
      <sheetName val="HOME VISIT"/>
      <sheetName val="SINGING CONTEST"/>
      <sheetName val="DRAWING CONTEST"/>
      <sheetName val="DRAINAGE CLEANING"/>
      <sheetName val="DRAMA"/>
      <sheetName val="HYGIENE KIT"/>
      <sheetName val="LATRINE KIT"/>
      <sheetName val="LATRINE KIT school"/>
      <sheetName val="DRAINAGE KIT"/>
      <sheetName val="HAND WASHING"/>
      <sheetName val="Larva counting"/>
      <sheetName val="ULV Spraying"/>
      <sheetName val="Chlorination spraying"/>
      <sheetName val="Price 2"/>
      <sheetName val="Price"/>
      <sheetName val="Feuil6"/>
      <sheetName val="TOOLS_PROJECT_(2)"/>
      <sheetName val="Waste_Water_Station"/>
      <sheetName val="SOIL_STABILISATION"/>
      <sheetName val="Montly_maintenance_PVC"/>
      <sheetName val="Ring_tanks"/>
      <sheetName val="Spring_building"/>
      <sheetName val="Tanks__Rehab"/>
      <sheetName val="Pumps_&amp;_Generator"/>
      <sheetName val="Water_Tool"/>
      <sheetName val="Pipe_Line_Support"/>
      <sheetName val="Tap_Stand_(Old)"/>
      <sheetName val="Tap_Stand_(Rehab)"/>
      <sheetName val="Wells_rower_pump"/>
      <sheetName val="Borehole_spare_parts"/>
      <sheetName val="Metalic_Items"/>
      <sheetName val="HYGIENE_TRAINING"/>
      <sheetName val="HOME_VISIT"/>
      <sheetName val="SINGING_CONTEST"/>
      <sheetName val="DRAWING_CONTEST"/>
      <sheetName val="DRAINAGE_CLEANING"/>
      <sheetName val="HYGIENE_KIT"/>
      <sheetName val="LATRINE_KIT"/>
      <sheetName val="LATRINE_KIT_school"/>
      <sheetName val="DRAINAGE_KIT"/>
      <sheetName val="HAND_WASHING"/>
      <sheetName val="Larva_counting"/>
      <sheetName val="ULV_Spraying"/>
      <sheetName val="Chlorination_spraying"/>
      <sheetName val="Price_2"/>
      <sheetName val="TOOLS_PROJECT_(2)1"/>
      <sheetName val="Waste_Water_Station1"/>
      <sheetName val="SOIL_STABILISATION1"/>
      <sheetName val="Montly_maintenance_PVC1"/>
      <sheetName val="Ring_tanks1"/>
      <sheetName val="Spring_building1"/>
      <sheetName val="Tanks__Rehab1"/>
      <sheetName val="Pumps_&amp;_Generator1"/>
      <sheetName val="Water_Tool1"/>
      <sheetName val="Pipe_Line_Support1"/>
      <sheetName val="Tap_Stand_(Old)1"/>
      <sheetName val="Tap_Stand_(Rehab)1"/>
      <sheetName val="Wells_rower_pump1"/>
      <sheetName val="Borehole_spare_parts1"/>
      <sheetName val="Metalic_Items1"/>
      <sheetName val="HYGIENE_TRAINING1"/>
      <sheetName val="HOME_VISIT1"/>
      <sheetName val="SINGING_CONTEST1"/>
      <sheetName val="DRAWING_CONTEST1"/>
      <sheetName val="DRAINAGE_CLEANING1"/>
      <sheetName val="HYGIENE_KIT1"/>
      <sheetName val="LATRINE_KIT1"/>
      <sheetName val="LATRINE_KIT_school1"/>
      <sheetName val="DRAINAGE_KIT1"/>
      <sheetName val="HAND_WASHING1"/>
      <sheetName val="Larva_counting1"/>
      <sheetName val="ULV_Spraying1"/>
      <sheetName val="Chlorination_spraying1"/>
      <sheetName val="Price_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>
        <row r="2">
          <cell r="C2" t="str">
            <v>ITEM DESCRIPTION</v>
          </cell>
        </row>
        <row r="3">
          <cell r="C3" t="str">
            <v>2 cup system</v>
          </cell>
        </row>
        <row r="4">
          <cell r="C4" t="str">
            <v>2mm sifter</v>
          </cell>
        </row>
        <row r="5">
          <cell r="C5" t="str">
            <v>45° Elbow 2"</v>
          </cell>
        </row>
        <row r="6">
          <cell r="C6" t="str">
            <v>5mm sifter</v>
          </cell>
        </row>
        <row r="7">
          <cell r="C7" t="str">
            <v>7 kVA tri phase generator</v>
          </cell>
        </row>
        <row r="8">
          <cell r="C8" t="str">
            <v>90° Elbow (metal) 1 1/2"</v>
          </cell>
        </row>
        <row r="9">
          <cell r="C9" t="str">
            <v>90° Elbow (metal) 1 1/4"</v>
          </cell>
        </row>
        <row r="10">
          <cell r="C10" t="str">
            <v>90° Elbow (metal) 2"</v>
          </cell>
        </row>
        <row r="11">
          <cell r="C11" t="str">
            <v>90° Elbow (metal) 3"</v>
          </cell>
        </row>
        <row r="12">
          <cell r="C12" t="str">
            <v>Adjustable spanner 10"</v>
          </cell>
        </row>
        <row r="13">
          <cell r="C13" t="str">
            <v>Adjustable spanner 12"</v>
          </cell>
        </row>
        <row r="14">
          <cell r="C14" t="str">
            <v>Adjustable spanner 18"</v>
          </cell>
        </row>
        <row r="15">
          <cell r="C15" t="str">
            <v>Adjustable spanner 24"</v>
          </cell>
        </row>
        <row r="16">
          <cell r="C16" t="str">
            <v>Allen key n°1,5 to 10</v>
          </cell>
        </row>
        <row r="17">
          <cell r="C17" t="str">
            <v>Angle square</v>
          </cell>
        </row>
        <row r="18">
          <cell r="C18" t="str">
            <v>Anti-rust paint</v>
          </cell>
        </row>
        <row r="19">
          <cell r="C19" t="str">
            <v>Axe</v>
          </cell>
        </row>
        <row r="20">
          <cell r="C20" t="str">
            <v xml:space="preserve">Ball Bearing 6204z </v>
          </cell>
        </row>
        <row r="21">
          <cell r="C21" t="str">
            <v xml:space="preserve">Ball tap valve Dia ½” </v>
          </cell>
        </row>
        <row r="22">
          <cell r="C22" t="str">
            <v xml:space="preserve">Ball tap valve Dia ¾” </v>
          </cell>
        </row>
        <row r="23">
          <cell r="C23" t="str">
            <v>Ball Tap valve Dia 1/2"</v>
          </cell>
        </row>
        <row r="24">
          <cell r="C24" t="str">
            <v>Ball Tap valve Dia 3/4"</v>
          </cell>
        </row>
        <row r="25">
          <cell r="C25" t="str">
            <v>Ball Valve, PVC, 3" threaded F/F</v>
          </cell>
        </row>
        <row r="26">
          <cell r="C26" t="str">
            <v>Bamboo big</v>
          </cell>
        </row>
        <row r="27">
          <cell r="C27" t="str">
            <v>Bamboo medium</v>
          </cell>
        </row>
        <row r="28">
          <cell r="C28" t="str">
            <v>Bamboo plant</v>
          </cell>
        </row>
        <row r="29">
          <cell r="C29" t="str">
            <v>Bamboo small</v>
          </cell>
        </row>
        <row r="30">
          <cell r="C30" t="str">
            <v>Banana tree</v>
          </cell>
        </row>
        <row r="31">
          <cell r="C31" t="str">
            <v>Band clip</v>
          </cell>
        </row>
        <row r="32">
          <cell r="C32" t="str">
            <v>Band clip with bolt and nut system</v>
          </cell>
        </row>
        <row r="33">
          <cell r="C33" t="str">
            <v>Barbed wire</v>
          </cell>
        </row>
        <row r="34">
          <cell r="C34" t="str">
            <v>Bench vice</v>
          </cell>
        </row>
        <row r="35">
          <cell r="C35" t="str">
            <v>Bending pliers for Iron bar 6 - 8 mm</v>
          </cell>
        </row>
        <row r="36">
          <cell r="C36" t="str">
            <v>binding wire</v>
          </cell>
        </row>
        <row r="37">
          <cell r="C37" t="str">
            <v>Bladder 2000 L</v>
          </cell>
        </row>
        <row r="38">
          <cell r="C38" t="str">
            <v xml:space="preserve">bolt and nut 3/8" * 1 3/4" </v>
          </cell>
        </row>
        <row r="39">
          <cell r="C39" t="str">
            <v>bolt and nut 3/8" * 2 1/4"</v>
          </cell>
        </row>
        <row r="40">
          <cell r="C40" t="str">
            <v xml:space="preserve">bolt and nut 3/8" * 2 3/4" </v>
          </cell>
        </row>
        <row r="41">
          <cell r="C41" t="str">
            <v xml:space="preserve">bolt and nut 3/8" * 2 3/4" </v>
          </cell>
        </row>
        <row r="42">
          <cell r="C42" t="str">
            <v xml:space="preserve">bolt and nut 3/8" * 4 1/4" </v>
          </cell>
        </row>
        <row r="43">
          <cell r="C43" t="str">
            <v>Bottom slab 120cm</v>
          </cell>
        </row>
        <row r="44">
          <cell r="C44" t="str">
            <v>Box spanner n°10</v>
          </cell>
        </row>
        <row r="45">
          <cell r="C45" t="str">
            <v>Box spanner n°11</v>
          </cell>
        </row>
        <row r="46">
          <cell r="C46" t="str">
            <v>Box spanner n°12</v>
          </cell>
        </row>
        <row r="47">
          <cell r="C47" t="str">
            <v>Box spanner n°13</v>
          </cell>
        </row>
        <row r="48">
          <cell r="C48" t="str">
            <v>Box spanner n°14</v>
          </cell>
        </row>
        <row r="49">
          <cell r="C49" t="str">
            <v>Box spanner n°15</v>
          </cell>
        </row>
        <row r="50">
          <cell r="C50" t="str">
            <v>Box spanner n°16</v>
          </cell>
        </row>
        <row r="51">
          <cell r="C51" t="str">
            <v>Box spanner n°17</v>
          </cell>
        </row>
        <row r="52">
          <cell r="C52" t="str">
            <v>Box spanner n°18</v>
          </cell>
        </row>
        <row r="53">
          <cell r="C53" t="str">
            <v>Box spanner n°19</v>
          </cell>
        </row>
        <row r="54">
          <cell r="C54" t="str">
            <v>Box spanner n°20</v>
          </cell>
        </row>
        <row r="55">
          <cell r="C55" t="str">
            <v>Box spanner n°8</v>
          </cell>
        </row>
        <row r="56">
          <cell r="C56" t="str">
            <v>Box spanner n°9</v>
          </cell>
        </row>
        <row r="57">
          <cell r="C57" t="str">
            <v>Brass non-return valve + Stainless strainer, 3/4" threaded F</v>
          </cell>
        </row>
        <row r="58">
          <cell r="C58" t="str">
            <v>Bricks</v>
          </cell>
        </row>
        <row r="59">
          <cell r="C59" t="str">
            <v xml:space="preserve">Bronze gate valve ½” thread </v>
          </cell>
        </row>
        <row r="60">
          <cell r="C60" t="str">
            <v xml:space="preserve">Bronze gate valve ¾” thread </v>
          </cell>
        </row>
        <row r="61">
          <cell r="C61" t="str">
            <v>Bronze gate valve 1 1/2” thread</v>
          </cell>
        </row>
        <row r="62">
          <cell r="C62" t="str">
            <v>Bronze gate valve 1 1/4” thread</v>
          </cell>
        </row>
        <row r="63">
          <cell r="C63" t="str">
            <v xml:space="preserve">Bronze gate valve 1” thread </v>
          </cell>
        </row>
        <row r="64">
          <cell r="C64" t="str">
            <v xml:space="preserve">Bronze gate valve 2 1/2” thread </v>
          </cell>
        </row>
        <row r="65">
          <cell r="C65" t="str">
            <v xml:space="preserve">Bronze gate valve 2” thread </v>
          </cell>
        </row>
        <row r="66">
          <cell r="C66" t="str">
            <v xml:space="preserve">Bronze gate valve 3” thread </v>
          </cell>
        </row>
        <row r="67">
          <cell r="C67" t="str">
            <v xml:space="preserve">Bronze gate valve 4” thread </v>
          </cell>
        </row>
        <row r="68">
          <cell r="C68" t="str">
            <v xml:space="preserve">Bronze Swing check valve 1 1/2”thread </v>
          </cell>
        </row>
        <row r="69">
          <cell r="C69" t="str">
            <v xml:space="preserve">Bronze Swing check valve 1/2”thread </v>
          </cell>
        </row>
        <row r="70">
          <cell r="C70" t="str">
            <v xml:space="preserve">Bronze Swing check valve 1”thread </v>
          </cell>
        </row>
        <row r="71">
          <cell r="C71" t="str">
            <v xml:space="preserve">Bronze Swing check valve 2 1/2”thread </v>
          </cell>
        </row>
        <row r="72">
          <cell r="C72" t="str">
            <v xml:space="preserve">Bronze Swing check valve 2”thread </v>
          </cell>
        </row>
        <row r="73">
          <cell r="C73" t="str">
            <v xml:space="preserve">Bronze Swing check valve 3/4”thread </v>
          </cell>
        </row>
        <row r="74">
          <cell r="C74" t="str">
            <v>Bronze Swing check valve 3”thread</v>
          </cell>
        </row>
        <row r="75">
          <cell r="C75" t="str">
            <v>BronzeGate valve 2.5" Thread</v>
          </cell>
        </row>
        <row r="76">
          <cell r="C76" t="str">
            <v>Brush</v>
          </cell>
        </row>
        <row r="77">
          <cell r="C77" t="str">
            <v>Brush with long handle</v>
          </cell>
        </row>
        <row r="78">
          <cell r="C78" t="str">
            <v>BTI</v>
          </cell>
        </row>
        <row r="79">
          <cell r="C79" t="str">
            <v>Building line</v>
          </cell>
        </row>
        <row r="80">
          <cell r="C80" t="str">
            <v xml:space="preserve">Bush TP1-12 </v>
          </cell>
        </row>
        <row r="81">
          <cell r="C81" t="str">
            <v>Campwide activities</v>
          </cell>
        </row>
        <row r="82">
          <cell r="C82" t="str">
            <v>Cap  Ø11/2"</v>
          </cell>
        </row>
        <row r="83">
          <cell r="C83" t="str">
            <v>Cap PVC 3"</v>
          </cell>
        </row>
        <row r="84">
          <cell r="C84" t="str">
            <v>Cement (good quality)</v>
          </cell>
        </row>
        <row r="85">
          <cell r="C85" t="str">
            <v>Cement (low quality)</v>
          </cell>
        </row>
        <row r="86">
          <cell r="C86" t="str">
            <v>Cement (medium quality)</v>
          </cell>
        </row>
        <row r="87">
          <cell r="C87" t="str">
            <v>Certificates</v>
          </cell>
        </row>
        <row r="88">
          <cell r="C88" t="str">
            <v>Chain Coupling</v>
          </cell>
        </row>
        <row r="89">
          <cell r="C89" t="str">
            <v>Chickenwire for fencing</v>
          </cell>
        </row>
        <row r="90">
          <cell r="C90" t="str">
            <v>Chili</v>
          </cell>
        </row>
        <row r="91">
          <cell r="C91" t="str">
            <v>Chlorine</v>
          </cell>
        </row>
        <row r="92">
          <cell r="C92" t="str">
            <v>Coarse sand 0,5-2mm</v>
          </cell>
        </row>
        <row r="93">
          <cell r="C93" t="str">
            <v>Colored mason string 15m</v>
          </cell>
        </row>
        <row r="94">
          <cell r="C94" t="str">
            <v>Compactor</v>
          </cell>
        </row>
        <row r="95">
          <cell r="C95" t="str">
            <v>Concrete beam (15 x 10cm)</v>
          </cell>
        </row>
        <row r="96">
          <cell r="C96" t="str">
            <v>Concrete blocks</v>
          </cell>
        </row>
        <row r="97">
          <cell r="C97" t="str">
            <v>Concrete chisel</v>
          </cell>
        </row>
        <row r="98">
          <cell r="C98" t="str">
            <v>Concrete drill Ø 4 mm, L=75 mm</v>
          </cell>
        </row>
        <row r="99">
          <cell r="C99" t="str">
            <v>Concrete leveling ruler aluminum</v>
          </cell>
        </row>
        <row r="100">
          <cell r="C100" t="str">
            <v>Concrete leveling ruler wood</v>
          </cell>
        </row>
        <row r="101">
          <cell r="C101" t="str">
            <v>concrete mixer metal</v>
          </cell>
        </row>
        <row r="102">
          <cell r="C102" t="str">
            <v>concrete mixer plastic</v>
          </cell>
        </row>
        <row r="103">
          <cell r="C103" t="str">
            <v>Concrete pipe 20cm</v>
          </cell>
        </row>
        <row r="104">
          <cell r="C104" t="str">
            <v>Concrete pipe 40cm</v>
          </cell>
        </row>
        <row r="105">
          <cell r="C105" t="str">
            <v>Concrete pipe 60cm</v>
          </cell>
        </row>
        <row r="106">
          <cell r="C106" t="str">
            <v>Concrete pods (1m)</v>
          </cell>
        </row>
        <row r="107">
          <cell r="C107" t="str">
            <v>Concrete poles 3m</v>
          </cell>
        </row>
        <row r="108">
          <cell r="C108" t="str">
            <v>Concrete ring 100cm</v>
          </cell>
        </row>
        <row r="109">
          <cell r="C109" t="str">
            <v>Concrete ring 120cm</v>
          </cell>
        </row>
        <row r="110">
          <cell r="C110" t="str">
            <v>Concrete ring 150cm</v>
          </cell>
        </row>
        <row r="111">
          <cell r="C111" t="str">
            <v>Concrete ring 80 cm</v>
          </cell>
        </row>
        <row r="112">
          <cell r="C112" t="str">
            <v xml:space="preserve">Connect Rod </v>
          </cell>
        </row>
        <row r="113">
          <cell r="C113" t="str">
            <v xml:space="preserve">Connecting Rod TP1-5 </v>
          </cell>
        </row>
        <row r="114">
          <cell r="C114" t="str">
            <v>construction gloves</v>
          </cell>
        </row>
        <row r="115">
          <cell r="C115" t="str">
            <v>Corrugated iron sheet 10ft long</v>
          </cell>
        </row>
        <row r="116">
          <cell r="C116" t="str">
            <v>Crochet</v>
          </cell>
        </row>
        <row r="117">
          <cell r="C117" t="str">
            <v>Cross blade screwdriver</v>
          </cell>
        </row>
        <row r="118">
          <cell r="C118" t="str">
            <v>Crow bar</v>
          </cell>
        </row>
        <row r="119">
          <cell r="C119" t="str">
            <v>Cutting disk (all materials) Ø 230 mm</v>
          </cell>
        </row>
        <row r="120">
          <cell r="C120" t="str">
            <v xml:space="preserve">Cutting pliers </v>
          </cell>
        </row>
        <row r="121">
          <cell r="C121" t="str">
            <v>Cylinder</v>
          </cell>
        </row>
        <row r="122">
          <cell r="C122" t="str">
            <v>Cylinder Clip</v>
          </cell>
        </row>
        <row r="123">
          <cell r="C123" t="str">
            <v>Cylinder Gasket</v>
          </cell>
        </row>
        <row r="124">
          <cell r="C124" t="str">
            <v>Daily Worker cleaning campaign</v>
          </cell>
        </row>
        <row r="125">
          <cell r="C125" t="str">
            <v>Daily Worker drainage</v>
          </cell>
        </row>
        <row r="126">
          <cell r="C126" t="str">
            <v>Daily Worker drainage monitoring</v>
          </cell>
        </row>
        <row r="127">
          <cell r="C127" t="str">
            <v>Daily Worker for sewage disposal</v>
          </cell>
        </row>
        <row r="128">
          <cell r="C128" t="str">
            <v>Daily worker Fumigation</v>
          </cell>
        </row>
        <row r="129">
          <cell r="C129" t="str">
            <v>Daily Worker soil stabilisation</v>
          </cell>
        </row>
        <row r="130">
          <cell r="C130" t="str">
            <v>Daily Workers</v>
          </cell>
        </row>
        <row r="131">
          <cell r="C131" t="str">
            <v>Deltacide</v>
          </cell>
        </row>
        <row r="132">
          <cell r="C132" t="str">
            <v>Detergent biodegradable</v>
          </cell>
        </row>
        <row r="133">
          <cell r="C133" t="str">
            <v>Diamond disk (all materials) Ø 125 mm</v>
          </cell>
        </row>
        <row r="134">
          <cell r="C134" t="str">
            <v>Diesel</v>
          </cell>
        </row>
        <row r="135">
          <cell r="C135" t="str">
            <v>Discharge bassin</v>
          </cell>
        </row>
        <row r="136">
          <cell r="C136" t="str">
            <v>Door bults</v>
          </cell>
        </row>
        <row r="137">
          <cell r="C137" t="str">
            <v>Door for latrine (plywood)</v>
          </cell>
        </row>
        <row r="138">
          <cell r="C138" t="str">
            <v>Door handles</v>
          </cell>
        </row>
        <row r="139">
          <cell r="C139" t="str">
            <v>Drain Pipe PVC Ø1" x 4 m</v>
          </cell>
        </row>
        <row r="140">
          <cell r="C140" t="str">
            <v>Drainage Training</v>
          </cell>
        </row>
        <row r="141">
          <cell r="C141" t="str">
            <v>Drainage Training materials</v>
          </cell>
        </row>
        <row r="142">
          <cell r="C142" t="str">
            <v>Drama show</v>
          </cell>
        </row>
        <row r="143">
          <cell r="C143" t="str">
            <v>Drama team equipment</v>
          </cell>
        </row>
        <row r="144">
          <cell r="C144" t="str">
            <v>Drawing contest</v>
          </cell>
        </row>
        <row r="145">
          <cell r="C145" t="str">
            <v>Elbow  90° reduce (metal) 1"x1/2"</v>
          </cell>
        </row>
        <row r="146">
          <cell r="C146" t="str">
            <v>Elbow 45° (PVC) 1 1/2"</v>
          </cell>
        </row>
        <row r="147">
          <cell r="C147" t="str">
            <v>Elbow 45° (PVC) 1"</v>
          </cell>
        </row>
        <row r="148">
          <cell r="C148" t="str">
            <v>Elbow 45° (PVC) 1/2"</v>
          </cell>
        </row>
        <row r="149">
          <cell r="C149" t="str">
            <v>Elbow 45° (PVC) 2 1/2"</v>
          </cell>
        </row>
        <row r="150">
          <cell r="C150" t="str">
            <v>Elbow 45° (PVC) 2"</v>
          </cell>
        </row>
        <row r="151">
          <cell r="C151" t="str">
            <v>Elbow 45° (PVC) 3"</v>
          </cell>
        </row>
        <row r="152">
          <cell r="C152" t="str">
            <v>Elbow 45° (PVC) 3/4"</v>
          </cell>
        </row>
        <row r="153">
          <cell r="C153" t="str">
            <v>Elbow 45° (PVC) 4"</v>
          </cell>
        </row>
        <row r="154">
          <cell r="C154" t="str">
            <v>Elbow 90° PVC 20mm F</v>
          </cell>
        </row>
        <row r="155">
          <cell r="C155" t="str">
            <v>Elbow 90° PVC 3"</v>
          </cell>
        </row>
        <row r="156">
          <cell r="C156" t="str">
            <v>Elbow 90° reducer (PVC) 2x1 1/2"</v>
          </cell>
        </row>
        <row r="157">
          <cell r="C157" t="str">
            <v>Elbow 90° reducer (PVC)1 1/4"x1/2"</v>
          </cell>
        </row>
        <row r="158">
          <cell r="C158" t="str">
            <v>Elbow 90° reducer (PVC)1 1/4x3/4"</v>
          </cell>
        </row>
        <row r="159">
          <cell r="C159" t="str">
            <v>Electric Concrete mixer 160 litre</v>
          </cell>
        </row>
        <row r="160">
          <cell r="C160" t="str">
            <v>Electric hammer drill 32 W</v>
          </cell>
        </row>
        <row r="161">
          <cell r="C161" t="str">
            <v>Electric hand drill</v>
          </cell>
        </row>
        <row r="162">
          <cell r="C162" t="str">
            <v>Electric plane 82 mm</v>
          </cell>
        </row>
        <row r="163">
          <cell r="C163" t="str">
            <v>EM</v>
          </cell>
        </row>
        <row r="164">
          <cell r="C164" t="str">
            <v>Engine oil</v>
          </cell>
        </row>
        <row r="165">
          <cell r="C165" t="str">
            <v>EPDM hose, flexible spiralled, 1"</v>
          </cell>
        </row>
        <row r="166">
          <cell r="C166" t="str">
            <v>EPDM hose, flexible spiralled, 1"1/2</v>
          </cell>
        </row>
        <row r="167">
          <cell r="C167" t="str">
            <v>EPDM hose, flexible spiralled, 2"</v>
          </cell>
        </row>
        <row r="168">
          <cell r="C168" t="str">
            <v>EPDM hose, flexible spiralled, 2"1/2</v>
          </cell>
        </row>
        <row r="169">
          <cell r="C169" t="str">
            <v>Euca poles</v>
          </cell>
        </row>
        <row r="170">
          <cell r="C170" t="str">
            <v>Extrusion Welding machine</v>
          </cell>
        </row>
        <row r="171">
          <cell r="C171" t="str">
            <v>Fine sand 0,1-0,5mm</v>
          </cell>
        </row>
        <row r="172">
          <cell r="C172" t="str">
            <v>Flat blade screwdriver</v>
          </cell>
        </row>
        <row r="173">
          <cell r="C173" t="str">
            <v>Food cover dome</v>
          </cell>
        </row>
        <row r="174">
          <cell r="C174" t="str">
            <v>Foot Valve (Complete set)</v>
          </cell>
        </row>
        <row r="175">
          <cell r="C175" t="str">
            <v>Foot valve (hose) 2 1/2"</v>
          </cell>
        </row>
        <row r="176">
          <cell r="C176" t="str">
            <v>Foot valve (hose) 2"</v>
          </cell>
        </row>
        <row r="177">
          <cell r="C177" t="str">
            <v>Foot valve (hose)1 1/2"</v>
          </cell>
        </row>
        <row r="178">
          <cell r="C178" t="str">
            <v>Foot valve (metal) 1 1/4"</v>
          </cell>
        </row>
        <row r="179">
          <cell r="C179" t="str">
            <v>Foot valve (metal) 2"</v>
          </cell>
        </row>
        <row r="180">
          <cell r="C180" t="str">
            <v>Foot valve (metal) 3"</v>
          </cell>
        </row>
        <row r="181">
          <cell r="C181" t="str">
            <v>Foot valve (metal) 4"</v>
          </cell>
        </row>
        <row r="182">
          <cell r="C182" t="str">
            <v>Foot valve body</v>
          </cell>
        </row>
        <row r="183">
          <cell r="C183" t="str">
            <v>Foot valve hook</v>
          </cell>
        </row>
        <row r="184">
          <cell r="C184" t="str">
            <v>Foot valve o-ring</v>
          </cell>
        </row>
        <row r="185">
          <cell r="C185" t="str">
            <v>Foot valve rubber</v>
          </cell>
        </row>
        <row r="186">
          <cell r="C186" t="str">
            <v>Fumigating machine</v>
          </cell>
        </row>
        <row r="187">
          <cell r="C187" t="str">
            <v xml:space="preserve">Gasket TP1-26 </v>
          </cell>
        </row>
        <row r="188">
          <cell r="C188" t="str">
            <v xml:space="preserve">Glue for PVC </v>
          </cell>
        </row>
        <row r="189">
          <cell r="C189" t="str">
            <v>Graduated plastic bucket</v>
          </cell>
        </row>
        <row r="190">
          <cell r="C190" t="str">
            <v>Gravel</v>
          </cell>
        </row>
        <row r="191">
          <cell r="C191" t="str">
            <v>Gravels 0,5-1mm</v>
          </cell>
        </row>
        <row r="192">
          <cell r="C192" t="str">
            <v>Gravels 1-2mm</v>
          </cell>
        </row>
        <row r="193">
          <cell r="C193" t="str">
            <v>Grinder Ø disk max 125 mm</v>
          </cell>
        </row>
        <row r="194">
          <cell r="C194" t="str">
            <v>Hacksaw</v>
          </cell>
        </row>
        <row r="195">
          <cell r="C195" t="str">
            <v>Hacksaw blade</v>
          </cell>
        </row>
        <row r="196">
          <cell r="C196" t="str">
            <v>Hammer drill burin</v>
          </cell>
        </row>
        <row r="197">
          <cell r="C197" t="str">
            <v>Hammer good quality</v>
          </cell>
        </row>
        <row r="198">
          <cell r="C198" t="str">
            <v>Hammer medium quality</v>
          </cell>
        </row>
        <row r="199">
          <cell r="C199" t="str">
            <v>Hand brush</v>
          </cell>
        </row>
        <row r="200">
          <cell r="C200" t="str">
            <v>Handle</v>
          </cell>
        </row>
        <row r="201">
          <cell r="C201" t="str">
            <v>Handle rubber</v>
          </cell>
        </row>
        <row r="202">
          <cell r="C202" t="str">
            <v>Hard hats</v>
          </cell>
        </row>
        <row r="203">
          <cell r="C203" t="str">
            <v>Hatchet</v>
          </cell>
        </row>
        <row r="204">
          <cell r="C204" t="str">
            <v>Hawk (for plastering) 35 cm x 25 cm</v>
          </cell>
        </row>
        <row r="205">
          <cell r="C205" t="str">
            <v>HDPE sheet (7m x 140m)</v>
          </cell>
        </row>
        <row r="206">
          <cell r="C206" t="str">
            <v>Hexagonal Coupling</v>
          </cell>
        </row>
        <row r="207">
          <cell r="C207" t="str">
            <v>Hinge (big)</v>
          </cell>
        </row>
        <row r="208">
          <cell r="C208" t="str">
            <v>Hinge (medium)</v>
          </cell>
        </row>
        <row r="209">
          <cell r="C209" t="str">
            <v>Hinge (small)</v>
          </cell>
        </row>
        <row r="210">
          <cell r="C210" t="str">
            <v>Hoe (good quality)</v>
          </cell>
        </row>
        <row r="211">
          <cell r="C211" t="str">
            <v>Hoe (medium quality)</v>
          </cell>
        </row>
        <row r="212">
          <cell r="C212" t="str">
            <v>Honda Water pump</v>
          </cell>
        </row>
        <row r="213">
          <cell r="C213" t="str">
            <v>Hose coupling (Guillemin), 2"1/2 threaded M</v>
          </cell>
        </row>
        <row r="214">
          <cell r="C214" t="str">
            <v>Hot wedge Double Fusion Welding Machine</v>
          </cell>
        </row>
        <row r="215">
          <cell r="C215" t="str">
            <v>Hygiene Training</v>
          </cell>
        </row>
        <row r="216">
          <cell r="C216" t="str">
            <v>Hygiene Training Materials</v>
          </cell>
        </row>
        <row r="217">
          <cell r="C217" t="str">
            <v>IEC leaflets</v>
          </cell>
        </row>
        <row r="218">
          <cell r="C218" t="str">
            <v>IEC posters</v>
          </cell>
        </row>
        <row r="219">
          <cell r="C219" t="str">
            <v>Inlet pipes</v>
          </cell>
        </row>
        <row r="220">
          <cell r="C220" t="str">
            <v>Installation of HDPE sheet</v>
          </cell>
        </row>
        <row r="221">
          <cell r="C221" t="str">
            <v>Installation of HDPE sheet</v>
          </cell>
        </row>
        <row r="222">
          <cell r="C222" t="str">
            <v>Iron rod 16mm (smooth)</v>
          </cell>
        </row>
        <row r="223">
          <cell r="C223" t="str">
            <v>Iron rod 10mm (smooth)</v>
          </cell>
        </row>
        <row r="224">
          <cell r="C224" t="str">
            <v>Iron rod 10mm (twisted)</v>
          </cell>
        </row>
        <row r="225">
          <cell r="C225" t="str">
            <v>Iron rod 12mm (smooth)</v>
          </cell>
        </row>
        <row r="226">
          <cell r="C226" t="str">
            <v>Iron rod 12mm (twisted)</v>
          </cell>
        </row>
        <row r="227">
          <cell r="C227" t="str">
            <v>Iron rod 6mm (smooth)</v>
          </cell>
        </row>
        <row r="228">
          <cell r="C228" t="str">
            <v>Iron rod 6mm (twisted)</v>
          </cell>
        </row>
        <row r="229">
          <cell r="C229" t="str">
            <v>Iron rod 8mm (smooth)</v>
          </cell>
        </row>
        <row r="230">
          <cell r="C230" t="str">
            <v>Iron rod 8mm (twisted)</v>
          </cell>
        </row>
        <row r="231">
          <cell r="C231" t="str">
            <v>Iron rod 9mm (smooth)</v>
          </cell>
        </row>
        <row r="232">
          <cell r="C232" t="str">
            <v>Iron rod 9mm (twisted)</v>
          </cell>
        </row>
        <row r="233">
          <cell r="C233" t="str">
            <v>Juice</v>
          </cell>
        </row>
        <row r="234">
          <cell r="C234" t="str">
            <v>Kings grass</v>
          </cell>
        </row>
        <row r="235">
          <cell r="C235" t="str">
            <v>Kit protection (glove, masks, soap)</v>
          </cell>
        </row>
        <row r="236">
          <cell r="C236" t="str">
            <v>Labourer</v>
          </cell>
        </row>
        <row r="237">
          <cell r="C237" t="str">
            <v>Labourer drainage</v>
          </cell>
        </row>
        <row r="238">
          <cell r="C238" t="str">
            <v>Labourer soil stabilisation</v>
          </cell>
        </row>
        <row r="239">
          <cell r="C239" t="str">
            <v>Labourers for sewage disposal</v>
          </cell>
        </row>
        <row r="240">
          <cell r="C240" t="str">
            <v>Leather</v>
          </cell>
        </row>
        <row r="241">
          <cell r="C241" t="str">
            <v>Leaves</v>
          </cell>
        </row>
        <row r="242">
          <cell r="C242" t="str">
            <v>Lemon grass</v>
          </cell>
        </row>
        <row r="243">
          <cell r="C243" t="str">
            <v xml:space="preserve">Lime </v>
          </cell>
        </row>
        <row r="244">
          <cell r="C244" t="str">
            <v>Liquid soap</v>
          </cell>
        </row>
        <row r="245">
          <cell r="C245" t="str">
            <v>Lock (big)</v>
          </cell>
        </row>
        <row r="246">
          <cell r="C246" t="str">
            <v>Lock (medium)</v>
          </cell>
        </row>
        <row r="247">
          <cell r="C247" t="str">
            <v>Lock (small)</v>
          </cell>
        </row>
        <row r="248">
          <cell r="C248" t="str">
            <v>Lock fitting (big)</v>
          </cell>
        </row>
        <row r="249">
          <cell r="C249" t="str">
            <v>Lock fitting (medium)</v>
          </cell>
        </row>
        <row r="250">
          <cell r="C250" t="str">
            <v>Lock fitting (small)</v>
          </cell>
        </row>
        <row r="251">
          <cell r="C251" t="str">
            <v xml:space="preserve">lock nut 3/8" </v>
          </cell>
        </row>
        <row r="252">
          <cell r="C252" t="str">
            <v>Lysol</v>
          </cell>
        </row>
        <row r="253">
          <cell r="C253" t="str">
            <v>Machette</v>
          </cell>
        </row>
        <row r="254">
          <cell r="C254" t="str">
            <v>Mason clamp</v>
          </cell>
        </row>
        <row r="255">
          <cell r="C255" t="str">
            <v>Mason stay 0,90 m to 1,50 m</v>
          </cell>
        </row>
        <row r="256">
          <cell r="C256" t="str">
            <v>Mason stay 1,80 m to 3,10 m</v>
          </cell>
        </row>
        <row r="257">
          <cell r="C257" t="str">
            <v>Masonry Bolt 250 mm</v>
          </cell>
        </row>
        <row r="258">
          <cell r="C258" t="str">
            <v>Meshwire for fencing</v>
          </cell>
        </row>
        <row r="259">
          <cell r="C259" t="str">
            <v>Metal drill Ø 10 mm</v>
          </cell>
        </row>
        <row r="260">
          <cell r="C260" t="str">
            <v>metal file</v>
          </cell>
        </row>
        <row r="261">
          <cell r="C261" t="str">
            <v>Metal grinding disk Ø 230 mm</v>
          </cell>
        </row>
        <row r="262">
          <cell r="C262" t="str">
            <v>Metal tripod</v>
          </cell>
        </row>
        <row r="263">
          <cell r="C263" t="str">
            <v>Metalic ball valve 1 1/2"</v>
          </cell>
        </row>
        <row r="264">
          <cell r="C264" t="str">
            <v>Metalic ball valve 1"</v>
          </cell>
        </row>
        <row r="265">
          <cell r="C265" t="str">
            <v>Metalic ball valve 2"</v>
          </cell>
        </row>
        <row r="266">
          <cell r="C266" t="str">
            <v>Metalic ball valve 3"</v>
          </cell>
        </row>
        <row r="267">
          <cell r="C267" t="str">
            <v>Metalic ball valve 4"</v>
          </cell>
        </row>
        <row r="268">
          <cell r="C268" t="str">
            <v>Meter 5m</v>
          </cell>
        </row>
        <row r="269">
          <cell r="C269" t="str">
            <v>MoPH</v>
          </cell>
        </row>
        <row r="270">
          <cell r="C270" t="str">
            <v>Mortar blocks</v>
          </cell>
        </row>
        <row r="271">
          <cell r="C271" t="str">
            <v>Mosquito net</v>
          </cell>
        </row>
        <row r="272">
          <cell r="C272" t="str">
            <v>Music contest</v>
          </cell>
        </row>
        <row r="273">
          <cell r="C273" t="str">
            <v>Nail 1"</v>
          </cell>
        </row>
        <row r="274">
          <cell r="C274" t="str">
            <v>Nail 1.5"</v>
          </cell>
        </row>
        <row r="275">
          <cell r="C275" t="str">
            <v>Nail 2"</v>
          </cell>
        </row>
        <row r="276">
          <cell r="C276" t="str">
            <v>Nail 2.5"</v>
          </cell>
        </row>
        <row r="277">
          <cell r="C277" t="str">
            <v>Nail 3"</v>
          </cell>
        </row>
        <row r="278">
          <cell r="C278" t="str">
            <v>Nail 4"</v>
          </cell>
        </row>
        <row r="279">
          <cell r="C279" t="str">
            <v>Nail 5"</v>
          </cell>
        </row>
        <row r="280">
          <cell r="C280" t="str">
            <v>Nail claw 600 mm</v>
          </cell>
        </row>
        <row r="281">
          <cell r="C281" t="str">
            <v xml:space="preserve">Nail for corrugated iron sheet </v>
          </cell>
        </row>
        <row r="282">
          <cell r="C282" t="str">
            <v>Nipple Nomal (metal) 1 1/4"</v>
          </cell>
        </row>
        <row r="283">
          <cell r="C283" t="str">
            <v>Nipple Nomal (metal) 1"</v>
          </cell>
        </row>
        <row r="284">
          <cell r="C284" t="str">
            <v xml:space="preserve">Nipple Nomal (metal) 1/2" </v>
          </cell>
        </row>
        <row r="285">
          <cell r="C285" t="str">
            <v>Nipple Nomal (metal) 2"</v>
          </cell>
        </row>
        <row r="286">
          <cell r="C286" t="str">
            <v>Nipple Nomal (metal) 3"</v>
          </cell>
        </row>
        <row r="287">
          <cell r="C287" t="str">
            <v>Nipple Nomal (metal) 3/4"</v>
          </cell>
        </row>
        <row r="288">
          <cell r="C288" t="str">
            <v>Nipple Nomal(PVC) 1"</v>
          </cell>
        </row>
        <row r="289">
          <cell r="C289" t="str">
            <v>Nipple Nomal(PVC) 1/2"</v>
          </cell>
        </row>
        <row r="290">
          <cell r="C290" t="str">
            <v>Nipple Nomal(PVC) 3/4"</v>
          </cell>
        </row>
        <row r="291">
          <cell r="C291" t="str">
            <v>Nipple Pipe(metal) 1 1/4"(10cm,length)</v>
          </cell>
        </row>
        <row r="292">
          <cell r="C292" t="str">
            <v>Nipple Pipe(metal) 1 1/4"(25cm,length)</v>
          </cell>
        </row>
        <row r="293">
          <cell r="C293" t="str">
            <v>Nipple Pipe(metal) 1 1/4"(30cm,length)</v>
          </cell>
        </row>
        <row r="294">
          <cell r="C294" t="str">
            <v>Nipple Pipe(metal) 1 1/4"(50cm,length)</v>
          </cell>
        </row>
        <row r="295">
          <cell r="C295" t="str">
            <v>Non-Return valve (metal) 1 1/2"</v>
          </cell>
        </row>
        <row r="296">
          <cell r="C296" t="str">
            <v>Non-Return valve (metal) 1/2"</v>
          </cell>
        </row>
        <row r="297">
          <cell r="C297" t="str">
            <v>Non-Return valve (metal) 2 1/2"</v>
          </cell>
        </row>
        <row r="298">
          <cell r="C298" t="str">
            <v>Non-Return valve (metal) 2"</v>
          </cell>
        </row>
        <row r="299">
          <cell r="C299" t="str">
            <v>Non-Return valve (metal) 3'</v>
          </cell>
        </row>
        <row r="300">
          <cell r="C300" t="str">
            <v>Non-Return valve (metal) 3/4</v>
          </cell>
        </row>
        <row r="301">
          <cell r="C301" t="str">
            <v>Non-Return valve (metal) 4"</v>
          </cell>
        </row>
        <row r="302">
          <cell r="C302" t="str">
            <v>Lift type check valce 2 1/2"</v>
          </cell>
        </row>
        <row r="303">
          <cell r="C303" t="str">
            <v>Nozzle metal 2"</v>
          </cell>
        </row>
        <row r="304">
          <cell r="C304" t="str">
            <v>Nozzle PVC 1"</v>
          </cell>
        </row>
        <row r="305">
          <cell r="C305" t="str">
            <v>Nozzle PVC 3/4"</v>
          </cell>
        </row>
        <row r="306">
          <cell r="C306" t="str">
            <v>Nut 1/4" (lock nut)</v>
          </cell>
        </row>
        <row r="307">
          <cell r="C307" t="str">
            <v>Nut 3/8"</v>
          </cell>
        </row>
        <row r="308">
          <cell r="C308" t="str">
            <v>Oil</v>
          </cell>
        </row>
        <row r="309">
          <cell r="C309" t="str">
            <v>Onion tank 5000 L</v>
          </cell>
        </row>
        <row r="310">
          <cell r="C310" t="str">
            <v>Open ended spanner 10 x 11 mm</v>
          </cell>
        </row>
        <row r="311">
          <cell r="C311" t="str">
            <v>Open ended spanner 12 x 13 mm</v>
          </cell>
        </row>
        <row r="312">
          <cell r="C312" t="str">
            <v xml:space="preserve">Open ended spanner 14 x 15 mm </v>
          </cell>
        </row>
        <row r="313">
          <cell r="C313" t="str">
            <v>Open ended spanner 16 x 17 mm</v>
          </cell>
        </row>
        <row r="314">
          <cell r="C314" t="str">
            <v>Open ended spanner 18 x 19 mm</v>
          </cell>
        </row>
        <row r="315">
          <cell r="C315" t="str">
            <v>Open ended spanner 20 x 22 mm</v>
          </cell>
        </row>
        <row r="316">
          <cell r="C316" t="str">
            <v>Open ended spanner 21 x 23 mm</v>
          </cell>
        </row>
        <row r="317">
          <cell r="C317" t="str">
            <v>Open ended spanner 22 x 24 mm</v>
          </cell>
        </row>
        <row r="318">
          <cell r="C318" t="str">
            <v>Open ended spanner 24x 27 mm</v>
          </cell>
        </row>
        <row r="319">
          <cell r="C319" t="str">
            <v>Open ended spanner 27x 30 mm</v>
          </cell>
        </row>
        <row r="320">
          <cell r="C320" t="str">
            <v>Open ended spanner 30x 32 mm</v>
          </cell>
        </row>
        <row r="321">
          <cell r="C321" t="str">
            <v>Open ended spanner 32x 36 mm</v>
          </cell>
        </row>
        <row r="322">
          <cell r="C322" t="str">
            <v>O-ring rubber</v>
          </cell>
        </row>
        <row r="323">
          <cell r="C323" t="str">
            <v>Outlet pipe</v>
          </cell>
        </row>
        <row r="324">
          <cell r="C324" t="str">
            <v>Over Flow Pipe Ø1" x 4 m</v>
          </cell>
        </row>
        <row r="325">
          <cell r="C325" t="str">
            <v>Overalls</v>
          </cell>
        </row>
        <row r="326">
          <cell r="C326" t="str">
            <v xml:space="preserve">Packing </v>
          </cell>
        </row>
        <row r="327">
          <cell r="C327" t="str">
            <v xml:space="preserve">Packing Nut TP1-9 </v>
          </cell>
        </row>
        <row r="328">
          <cell r="C328" t="str">
            <v>Paint brush</v>
          </cell>
        </row>
        <row r="329">
          <cell r="C329" t="str">
            <v>Paint roller</v>
          </cell>
        </row>
        <row r="330">
          <cell r="C330" t="str">
            <v>Paintbrush low quality</v>
          </cell>
        </row>
        <row r="331">
          <cell r="C331" t="str">
            <v>Papaya tree</v>
          </cell>
        </row>
        <row r="332">
          <cell r="C332" t="str">
            <v>PE  water tank 2000L</v>
          </cell>
        </row>
        <row r="333">
          <cell r="C333" t="str">
            <v>PE 90° Elbow 2"</v>
          </cell>
        </row>
        <row r="334">
          <cell r="C334" t="str">
            <v>PE 90° Tee 2"</v>
          </cell>
        </row>
        <row r="335">
          <cell r="C335" t="str">
            <v>PE coupling 2"</v>
          </cell>
        </row>
        <row r="336">
          <cell r="C336" t="str">
            <v>PE Male Adaptor 2"</v>
          </cell>
        </row>
        <row r="337">
          <cell r="C337" t="str">
            <v>PE pipe 2"</v>
          </cell>
        </row>
        <row r="338">
          <cell r="C338" t="str">
            <v>Petrol</v>
          </cell>
        </row>
        <row r="339">
          <cell r="C339" t="str">
            <v>Petrol engine concrete mixer 250 litre</v>
          </cell>
        </row>
        <row r="340">
          <cell r="C340" t="str">
            <v>Petrol engine concrete mixer 360 litre</v>
          </cell>
        </row>
        <row r="341">
          <cell r="C341" t="str">
            <v>Pickaxe</v>
          </cell>
        </row>
        <row r="342">
          <cell r="C342" t="str">
            <v>Pincers</v>
          </cell>
        </row>
        <row r="343">
          <cell r="C343" t="str">
            <v>Pipe Nomal(metal) 1 1/2" (6 m long)</v>
          </cell>
        </row>
        <row r="344">
          <cell r="C344" t="str">
            <v>Pipe Nomal(metal) 1"</v>
          </cell>
        </row>
        <row r="345">
          <cell r="C345" t="str">
            <v>Pipe Nomal(metal) 3" (6 m long)</v>
          </cell>
        </row>
        <row r="346">
          <cell r="C346" t="str">
            <v>Pipe Nomal(metal) 6"</v>
          </cell>
        </row>
        <row r="347">
          <cell r="C347" t="str">
            <v>Pipe PVC 1" NP 5 bar</v>
          </cell>
        </row>
        <row r="348">
          <cell r="C348" t="str">
            <v>Pipe PVC 1"1/2 NP 6 bar</v>
          </cell>
        </row>
        <row r="349">
          <cell r="C349" t="str">
            <v>Pipe PVC 1"1/4 NP 6 bar</v>
          </cell>
        </row>
        <row r="350">
          <cell r="C350" t="str">
            <v>Pipe PVC 110mm NP 16 bar</v>
          </cell>
        </row>
        <row r="351">
          <cell r="C351" t="str">
            <v>Pipe PVC 2" NP 6 bar</v>
          </cell>
        </row>
        <row r="352">
          <cell r="C352" t="str">
            <v>Pipe PVC 2"1/2 NP 6 bar</v>
          </cell>
        </row>
        <row r="353">
          <cell r="C353" t="str">
            <v>Pipe PVC 20mm NP 10 bar</v>
          </cell>
        </row>
        <row r="354">
          <cell r="C354" t="str">
            <v>Pipe PVC 20mm NP 6 bar</v>
          </cell>
        </row>
        <row r="355">
          <cell r="C355" t="str">
            <v>Pipe PVC 3" NP 5 bar</v>
          </cell>
        </row>
        <row r="356">
          <cell r="C356" t="str">
            <v>Pipe PVC 3" NP 6 bar</v>
          </cell>
        </row>
        <row r="357">
          <cell r="C357" t="str">
            <v>Pipe PVC 4" NP 5 bar</v>
          </cell>
        </row>
        <row r="358">
          <cell r="C358" t="str">
            <v>Pipe PVC ext. Diam. 140mm threaded M/F</v>
          </cell>
        </row>
        <row r="359">
          <cell r="C359" t="str">
            <v>Pipe PVC ext. Diam. 48mm threaded M/F</v>
          </cell>
        </row>
        <row r="360">
          <cell r="C360" t="str">
            <v>Piston (Complete Set)</v>
          </cell>
        </row>
        <row r="361">
          <cell r="C361" t="str">
            <v>Piston Inf</v>
          </cell>
        </row>
        <row r="362">
          <cell r="C362" t="str">
            <v>Piston Leather</v>
          </cell>
        </row>
        <row r="363">
          <cell r="C363" t="str">
            <v>Piston rod</v>
          </cell>
        </row>
        <row r="364">
          <cell r="C364" t="str">
            <v>Piston rubber</v>
          </cell>
        </row>
        <row r="365">
          <cell r="C365" t="str">
            <v>Piston Sup</v>
          </cell>
        </row>
        <row r="366">
          <cell r="C366" t="str">
            <v>Plane</v>
          </cell>
        </row>
        <row r="367">
          <cell r="C367" t="str">
            <v>Plastic basket (big)</v>
          </cell>
        </row>
        <row r="368">
          <cell r="C368" t="str">
            <v>Plastic brush</v>
          </cell>
        </row>
        <row r="369">
          <cell r="C369" t="str">
            <v>Plastic bucket 10 litre</v>
          </cell>
        </row>
        <row r="370">
          <cell r="C370" t="str">
            <v>Plastic bucket 15 litre</v>
          </cell>
        </row>
        <row r="371">
          <cell r="C371" t="str">
            <v>Plastic bucket 20 litre</v>
          </cell>
        </row>
        <row r="372">
          <cell r="C372" t="str">
            <v>Plastic container (50L)</v>
          </cell>
        </row>
        <row r="373">
          <cell r="C373" t="str">
            <v>Plastic container with tap</v>
          </cell>
        </row>
        <row r="374">
          <cell r="C374" t="str">
            <v>Plastic gloves</v>
          </cell>
        </row>
        <row r="375">
          <cell r="C375" t="str">
            <v>Plastic sac</v>
          </cell>
        </row>
        <row r="376">
          <cell r="C376" t="str">
            <v>Plastic sheeting 4mx5m</v>
          </cell>
        </row>
        <row r="377">
          <cell r="C377" t="str">
            <v xml:space="preserve">Pliers </v>
          </cell>
        </row>
        <row r="378">
          <cell r="C378" t="str">
            <v>plug for drain pipe Ø1"</v>
          </cell>
        </row>
        <row r="379">
          <cell r="C379" t="str">
            <v>Plumbob</v>
          </cell>
        </row>
        <row r="380">
          <cell r="C380" t="str">
            <v>Plywood 3mm thick</v>
          </cell>
        </row>
        <row r="381">
          <cell r="C381" t="str">
            <v>Plywood 4mm thick</v>
          </cell>
        </row>
        <row r="382">
          <cell r="C382" t="str">
            <v xml:space="preserve">Poppet Valve Gasket </v>
          </cell>
        </row>
        <row r="383">
          <cell r="C383" t="str">
            <v xml:space="preserve">Powder for mason string (red or blue) 225 g </v>
          </cell>
        </row>
        <row r="384">
          <cell r="C384" t="str">
            <v>Putaraksa</v>
          </cell>
        </row>
        <row r="385">
          <cell r="C385" t="str">
            <v>PVC  stripper</v>
          </cell>
        </row>
        <row r="386">
          <cell r="C386" t="str">
            <v xml:space="preserve">PVC ball valve Dia ½” </v>
          </cell>
        </row>
        <row r="387">
          <cell r="C387" t="str">
            <v xml:space="preserve">PVC ball valve Dia ¾” </v>
          </cell>
        </row>
        <row r="388">
          <cell r="C388" t="str">
            <v xml:space="preserve">PVC ball valve Dia 1 1/2” </v>
          </cell>
        </row>
        <row r="389">
          <cell r="C389" t="str">
            <v xml:space="preserve">PVC ball valve Dia 1” </v>
          </cell>
        </row>
        <row r="390">
          <cell r="C390" t="str">
            <v xml:space="preserve">PVC ball valve Dia 2 1/2” </v>
          </cell>
        </row>
        <row r="391">
          <cell r="C391" t="str">
            <v xml:space="preserve">PVC ball valve Dia 2” </v>
          </cell>
        </row>
        <row r="392">
          <cell r="C392" t="str">
            <v xml:space="preserve">PVC ball valve Dia 3” </v>
          </cell>
        </row>
        <row r="393">
          <cell r="C393" t="str">
            <v>PVC ball valve Dia.1 1/2"</v>
          </cell>
        </row>
        <row r="394">
          <cell r="C394" t="str">
            <v>PVC ball valve Dia.1/2"</v>
          </cell>
        </row>
        <row r="395">
          <cell r="C395" t="str">
            <v>PVC ball valve Dia.2"</v>
          </cell>
        </row>
        <row r="396">
          <cell r="C396" t="str">
            <v>PVC ball valve Dia.3"</v>
          </cell>
        </row>
        <row r="397">
          <cell r="C397" t="str">
            <v>PVC ball valve Dia.3/4"</v>
          </cell>
        </row>
        <row r="398">
          <cell r="C398" t="str">
            <v>PVC Elbow 90 Dia 1"</v>
          </cell>
        </row>
        <row r="399">
          <cell r="C399" t="str">
            <v>PVC Elbow 90 Dia 1.5"</v>
          </cell>
        </row>
        <row r="400">
          <cell r="C400" t="str">
            <v>PVC Elbow 90 Dia 1/2"</v>
          </cell>
        </row>
        <row r="401">
          <cell r="C401" t="str">
            <v>PVC Elbow 90 Dia 2"</v>
          </cell>
        </row>
        <row r="402">
          <cell r="C402" t="str">
            <v>PVC Elbow 90 Dia 3"</v>
          </cell>
        </row>
        <row r="403">
          <cell r="C403" t="str">
            <v>PVC Elbow 90 Dia 3/4"</v>
          </cell>
        </row>
        <row r="404">
          <cell r="C404" t="str">
            <v>PVC Elbow 90° reducer 1 1/4"x1/2"</v>
          </cell>
        </row>
        <row r="405">
          <cell r="C405" t="str">
            <v>PVC Elbow 90° reducer 1 1/4x3/4"</v>
          </cell>
        </row>
        <row r="406">
          <cell r="C406" t="str">
            <v>PVC Elbow 90° reducer 2x1 1/2"</v>
          </cell>
        </row>
        <row r="407">
          <cell r="C407" t="str">
            <v xml:space="preserve">PVC Elbow 90o Dia ½”, thickness 8.5mm </v>
          </cell>
        </row>
        <row r="408">
          <cell r="C408" t="str">
            <v xml:space="preserve">PVC Elbow 90o Dia ¾”, thickness 8.5mm </v>
          </cell>
        </row>
        <row r="409">
          <cell r="C409" t="str">
            <v xml:space="preserve">PVC Elbow 90o Dia 1 1/2”, thickness 8.5mm </v>
          </cell>
        </row>
        <row r="410">
          <cell r="C410" t="str">
            <v xml:space="preserve">PVC Elbow 90o Dia 1 1/4”, thickness 8.5mm </v>
          </cell>
        </row>
        <row r="411">
          <cell r="C411" t="str">
            <v xml:space="preserve">PVC Elbow 90o Dia 1”, thickness 8.5mm </v>
          </cell>
        </row>
        <row r="412">
          <cell r="C412" t="str">
            <v xml:space="preserve">PVC Elbow 90o Dia 2 1/2”, thickness 8.5mm </v>
          </cell>
        </row>
        <row r="413">
          <cell r="C413" t="str">
            <v xml:space="preserve">PVC Elbow 90o Dia 2”, thickness 8.5mm </v>
          </cell>
        </row>
        <row r="414">
          <cell r="C414" t="str">
            <v xml:space="preserve">PVC Elbow 90o Dia 3”, thickness 8.5mm </v>
          </cell>
        </row>
        <row r="415">
          <cell r="C415" t="str">
            <v xml:space="preserve">PVC Elbow 90o Dia 4”, thickness 8.5mm </v>
          </cell>
        </row>
        <row r="416">
          <cell r="C416" t="str">
            <v>PVC Faucet cap 1 1/2"</v>
          </cell>
        </row>
        <row r="417">
          <cell r="C417" t="str">
            <v>PVC Faucet cap 1 1/4"</v>
          </cell>
        </row>
        <row r="418">
          <cell r="C418" t="str">
            <v>PVC Faucet cap 1"</v>
          </cell>
        </row>
        <row r="419">
          <cell r="C419" t="str">
            <v>PVC Faucet cap 1/2"</v>
          </cell>
        </row>
        <row r="420">
          <cell r="C420" t="str">
            <v>PVC Faucet cap 2 1/2"</v>
          </cell>
        </row>
        <row r="421">
          <cell r="C421" t="str">
            <v>PVC Faucet cap 2"</v>
          </cell>
        </row>
        <row r="422">
          <cell r="C422" t="str">
            <v>PVC Faucet cap 3/4"</v>
          </cell>
        </row>
        <row r="423">
          <cell r="C423" t="str">
            <v>PVC Faucet cap 4"</v>
          </cell>
        </row>
        <row r="424">
          <cell r="C424" t="str">
            <v>PVC Faucet Socke Dia 1"</v>
          </cell>
        </row>
        <row r="425">
          <cell r="C425" t="str">
            <v>PVC Faucet Socke Dia 1/2"</v>
          </cell>
        </row>
        <row r="426">
          <cell r="C426" t="str">
            <v>PVC Faucet Socke Dia 2"</v>
          </cell>
        </row>
        <row r="427">
          <cell r="C427" t="str">
            <v>PVC Faucet Socke Dia 3"</v>
          </cell>
        </row>
        <row r="428">
          <cell r="C428" t="str">
            <v>PVC Faucet Socke Dia 3/4"</v>
          </cell>
        </row>
        <row r="429">
          <cell r="C429" t="str">
            <v>PVC Faucet socket 1 1/2"</v>
          </cell>
        </row>
        <row r="430">
          <cell r="C430" t="str">
            <v>PVC Faucet socket 1 1/4"</v>
          </cell>
        </row>
        <row r="431">
          <cell r="C431" t="str">
            <v>PVC Faucet socket 1"</v>
          </cell>
        </row>
        <row r="432">
          <cell r="C432" t="str">
            <v>PVC Faucet socket 1/2"</v>
          </cell>
        </row>
        <row r="433">
          <cell r="C433" t="str">
            <v>PVC Faucet socket 2 1/2"</v>
          </cell>
        </row>
        <row r="434">
          <cell r="C434" t="str">
            <v>PVC Faucet socket 2"</v>
          </cell>
        </row>
        <row r="435">
          <cell r="C435" t="str">
            <v>PVC Faucet socket 3"</v>
          </cell>
        </row>
        <row r="436">
          <cell r="C436" t="str">
            <v>PVC Faucet socket 3/4"</v>
          </cell>
        </row>
        <row r="437">
          <cell r="C437" t="str">
            <v>PVC Faucet socket 4"</v>
          </cell>
        </row>
        <row r="438">
          <cell r="C438" t="str">
            <v>PVC Faucet socket Dia ½”thickness 8.5mm</v>
          </cell>
        </row>
        <row r="439">
          <cell r="C439" t="str">
            <v xml:space="preserve">PVC Faucet socket Dia ¾”, thickness 8.5mm </v>
          </cell>
        </row>
        <row r="440">
          <cell r="C440" t="str">
            <v>PVC Faucet socket Dia 1 1/2”, thickness 8.5mm</v>
          </cell>
        </row>
        <row r="441">
          <cell r="C441" t="str">
            <v>PVC Faucet socket Dia 1”, thickness 8.5mm</v>
          </cell>
        </row>
        <row r="442">
          <cell r="C442" t="str">
            <v>PVC Faucet socket Dia 2”, thickness 8.5mm</v>
          </cell>
        </row>
        <row r="443">
          <cell r="C443" t="str">
            <v xml:space="preserve">PVC Faucet socket Dia 3”, thickness 8.5mm </v>
          </cell>
        </row>
        <row r="444">
          <cell r="C444" t="str">
            <v>PVC Foot Valve 1 1/2"</v>
          </cell>
        </row>
        <row r="445">
          <cell r="C445" t="str">
            <v>PVC Foot Valve 1 1/4"</v>
          </cell>
        </row>
        <row r="446">
          <cell r="C446" t="str">
            <v>PVC Foot Valve 2"</v>
          </cell>
        </row>
        <row r="447">
          <cell r="C447" t="str">
            <v>PVC Foot valve 3"</v>
          </cell>
        </row>
        <row r="448">
          <cell r="C448" t="str">
            <v>PVC Foot valve Dia 3" Thread</v>
          </cell>
        </row>
        <row r="449">
          <cell r="C449" t="str">
            <v>PVC foot valve dia 3” thread</v>
          </cell>
        </row>
        <row r="450">
          <cell r="C450" t="str">
            <v>PVC Glue</v>
          </cell>
        </row>
        <row r="451">
          <cell r="C451" t="str">
            <v>PVC Glue  500g</v>
          </cell>
        </row>
        <row r="452">
          <cell r="C452" t="str">
            <v xml:space="preserve">PVC pipe Dia ½”, 4m long thickness 8.5mm </v>
          </cell>
        </row>
        <row r="453">
          <cell r="C453" t="str">
            <v xml:space="preserve">PVC pipe Dia ¾”, 4m long thickness 8.5mm           </v>
          </cell>
        </row>
        <row r="454">
          <cell r="C454" t="str">
            <v>PVC pipe Dia 1 1/2”, 4m long thickness 8.5mm</v>
          </cell>
        </row>
        <row r="455">
          <cell r="C455" t="str">
            <v xml:space="preserve">PVC pipe Dia 1 1/4”, 4m long thickness 8.5mm       </v>
          </cell>
        </row>
        <row r="456">
          <cell r="C456" t="str">
            <v xml:space="preserve">PVC pipe Dia 1”, 4m long thickness 8.5mm       </v>
          </cell>
        </row>
        <row r="457">
          <cell r="C457" t="str">
            <v xml:space="preserve">PVC pipe Dia 2.5”, 4m long thickness 8.5mm </v>
          </cell>
        </row>
        <row r="458">
          <cell r="C458" t="str">
            <v xml:space="preserve">PVC pipe Dia 2”, 4m long thickness 8.5mm </v>
          </cell>
        </row>
        <row r="459">
          <cell r="C459" t="str">
            <v xml:space="preserve">PVC Reduce Tee 1 1/2x1 1/2x1 1/2" </v>
          </cell>
        </row>
        <row r="460">
          <cell r="C460" t="str">
            <v xml:space="preserve">PVC Reduce Tee 1 1/2x1 1/2x1 3/4" </v>
          </cell>
        </row>
        <row r="461">
          <cell r="C461" t="str">
            <v xml:space="preserve">PVC Reduce Tee 1 1/2x1 1/2x1" </v>
          </cell>
        </row>
        <row r="462">
          <cell r="C462" t="str">
            <v>PVC Reduce Tee 1"x1"x1/2"</v>
          </cell>
        </row>
        <row r="463">
          <cell r="C463" t="str">
            <v>PVC Reduce Tee 1"x1"x3/4"</v>
          </cell>
        </row>
        <row r="464">
          <cell r="C464" t="str">
            <v>PVC Reduce Tee 2 1/2"x2 1/2"x1 1/2"</v>
          </cell>
        </row>
        <row r="465">
          <cell r="C465" t="str">
            <v>PVC Reduce Tee 2 1/2"x2 1/2"x1"</v>
          </cell>
        </row>
        <row r="466">
          <cell r="C466" t="str">
            <v>PVC Reduce Tee 2"x2"x1 1/2"</v>
          </cell>
        </row>
        <row r="467">
          <cell r="C467" t="str">
            <v>PVC Reduce Tee 2"x2"x1"</v>
          </cell>
        </row>
        <row r="468">
          <cell r="C468" t="str">
            <v>PVC Reduce Tee 2"x2"x1/2"</v>
          </cell>
        </row>
        <row r="469">
          <cell r="C469" t="str">
            <v>PVC Reduce Tee 2"x2"x3/4"</v>
          </cell>
        </row>
        <row r="470">
          <cell r="C470" t="str">
            <v>PVC Reduce Tee 3"x3"x1 1/2"</v>
          </cell>
        </row>
        <row r="471">
          <cell r="C471" t="str">
            <v>PVC Reduce Tee 3"x3"x1"</v>
          </cell>
        </row>
        <row r="472">
          <cell r="C472" t="str">
            <v>PVC Reduce Tee 3"x3"x1/2"</v>
          </cell>
        </row>
        <row r="473">
          <cell r="C473" t="str">
            <v>PVC Reduce Tee 3"x3"x2 1/2"</v>
          </cell>
        </row>
        <row r="474">
          <cell r="C474" t="str">
            <v>PVC Reduce Tee 3"x3"x2"</v>
          </cell>
        </row>
        <row r="475">
          <cell r="C475" t="str">
            <v>PVC Reduce Tee 3"x3"x3/4"</v>
          </cell>
        </row>
        <row r="476">
          <cell r="C476" t="str">
            <v>PVC Reduce Tee 3/4"x3/4"x1/2"</v>
          </cell>
        </row>
        <row r="477">
          <cell r="C477" t="str">
            <v>PVC Reduce Tee 4"x4"x3"</v>
          </cell>
        </row>
        <row r="478">
          <cell r="C478" t="str">
            <v>PVC socket Dia ½”, thickness 8.5mm</v>
          </cell>
        </row>
        <row r="479">
          <cell r="C479" t="str">
            <v xml:space="preserve">PVC socket Dia ¾”, thickness 8.5mm </v>
          </cell>
        </row>
        <row r="480">
          <cell r="C480" t="str">
            <v xml:space="preserve">PVC socket Dia 1 1/2”, thickness 8.5mm </v>
          </cell>
        </row>
        <row r="481">
          <cell r="C481" t="str">
            <v xml:space="preserve">PVC socket Dia 1 1/4”, thickness 8.5mm </v>
          </cell>
        </row>
        <row r="482">
          <cell r="C482" t="str">
            <v>PVC Socket Dia 1"</v>
          </cell>
        </row>
        <row r="483">
          <cell r="C483" t="str">
            <v>PVC Socket Dia 1.5"</v>
          </cell>
        </row>
        <row r="484">
          <cell r="C484" t="str">
            <v>PVC Socket Dia 1/2"</v>
          </cell>
        </row>
        <row r="485">
          <cell r="C485" t="str">
            <v>PVC Socket Dia 1 1/4"</v>
          </cell>
        </row>
        <row r="486">
          <cell r="C486" t="str">
            <v xml:space="preserve">PVC socket Dia 1”, thickness 8.5mm </v>
          </cell>
        </row>
        <row r="487">
          <cell r="C487" t="str">
            <v xml:space="preserve">PVC socket Dia 2 1/2”, thickness 8.5mm </v>
          </cell>
        </row>
        <row r="488">
          <cell r="C488" t="str">
            <v>PVC Socket Dia 2"</v>
          </cell>
        </row>
        <row r="489">
          <cell r="C489" t="str">
            <v xml:space="preserve">PVC socket Dia 2”, thickness 8.5mm </v>
          </cell>
        </row>
        <row r="490">
          <cell r="C490" t="str">
            <v>PVC Socket Dia 3"</v>
          </cell>
        </row>
        <row r="491">
          <cell r="C491" t="str">
            <v>PVC Socket Dia 3/4"</v>
          </cell>
        </row>
        <row r="492">
          <cell r="C492" t="str">
            <v xml:space="preserve">PVC socket Dia 3”, thickness 8.5mm </v>
          </cell>
        </row>
        <row r="493">
          <cell r="C493" t="str">
            <v xml:space="preserve">PVC socket Dia 4”, thickness 8.5mm </v>
          </cell>
        </row>
        <row r="494">
          <cell r="C494" t="str">
            <v xml:space="preserve">PVC Tee Dia 1 1/2”, thickness 8.5mm </v>
          </cell>
        </row>
        <row r="495">
          <cell r="C495" t="str">
            <v>PVC tee Dia 1"</v>
          </cell>
        </row>
        <row r="496">
          <cell r="C496" t="str">
            <v>PVC tee Dia 1.5"</v>
          </cell>
        </row>
        <row r="497">
          <cell r="C497" t="str">
            <v>PVC tee Dia 1/2"</v>
          </cell>
        </row>
        <row r="498">
          <cell r="C498" t="str">
            <v xml:space="preserve">PVC Tee Dia 1/2”, thickness 8.5mm </v>
          </cell>
        </row>
        <row r="499">
          <cell r="C499" t="str">
            <v xml:space="preserve">PVC Tee Dia 1”, thickness 8.5mm </v>
          </cell>
        </row>
        <row r="500">
          <cell r="C500" t="str">
            <v xml:space="preserve">PVC Tee Dia 2 1/2”, thickness 8.5mm </v>
          </cell>
        </row>
        <row r="501">
          <cell r="C501" t="str">
            <v xml:space="preserve">PVC Tee Dia 2”, thickness 8.5mm </v>
          </cell>
        </row>
        <row r="502">
          <cell r="C502" t="str">
            <v>PVC tee Dia 3"</v>
          </cell>
        </row>
        <row r="503">
          <cell r="C503" t="str">
            <v xml:space="preserve">PVC Tee Dia 3/4”, thickness 8.5mm </v>
          </cell>
        </row>
        <row r="504">
          <cell r="C504" t="str">
            <v>PVC Tee Dia 3”, thickness 8.5mm</v>
          </cell>
        </row>
        <row r="505">
          <cell r="C505" t="str">
            <v>PVC Tee Dia 4”, thickness 8.5mm</v>
          </cell>
        </row>
        <row r="506">
          <cell r="C506" t="str">
            <v>PVC valve plug  1 1/2"</v>
          </cell>
        </row>
        <row r="507">
          <cell r="C507" t="str">
            <v>PVC valve plug  1 1/4"</v>
          </cell>
        </row>
        <row r="508">
          <cell r="C508" t="str">
            <v>PVC valve plug  1"</v>
          </cell>
        </row>
        <row r="509">
          <cell r="C509" t="str">
            <v>PVC valve plug  2"</v>
          </cell>
        </row>
        <row r="510">
          <cell r="C510" t="str">
            <v>PVC valve plug  2" 1/2"</v>
          </cell>
        </row>
        <row r="511">
          <cell r="C511" t="str">
            <v>PVC valve plug  3"</v>
          </cell>
        </row>
        <row r="512">
          <cell r="C512" t="str">
            <v>PVC valve plug  3/4"</v>
          </cell>
        </row>
        <row r="513">
          <cell r="C513" t="str">
            <v>PVC valve plug 1/2"</v>
          </cell>
        </row>
        <row r="514">
          <cell r="C514" t="str">
            <v>PVC Valve socket 1 1/2"</v>
          </cell>
        </row>
        <row r="515">
          <cell r="C515" t="str">
            <v>PVC Valve socket 1 1/4"</v>
          </cell>
        </row>
        <row r="516">
          <cell r="C516" t="str">
            <v>PVC Valve socket 1"</v>
          </cell>
        </row>
        <row r="517">
          <cell r="C517" t="str">
            <v>PVC Valve socket 1/2"</v>
          </cell>
        </row>
        <row r="518">
          <cell r="C518" t="str">
            <v>PVC Valve socket 2 1/2"</v>
          </cell>
        </row>
        <row r="519">
          <cell r="C519" t="str">
            <v>PVC Valve socket 2"</v>
          </cell>
        </row>
        <row r="520">
          <cell r="C520" t="str">
            <v>PVC Valve socket 3"</v>
          </cell>
        </row>
        <row r="521">
          <cell r="C521" t="str">
            <v>PVC Valve socket 4"</v>
          </cell>
        </row>
        <row r="522">
          <cell r="C522" t="str">
            <v xml:space="preserve">PVC Valve socket Dia ½”, thickness 8.5mm </v>
          </cell>
        </row>
        <row r="523">
          <cell r="C523" t="str">
            <v xml:space="preserve">PVC Valve socket Dia ¾”, thickness 8.5mm </v>
          </cell>
        </row>
        <row r="524">
          <cell r="C524" t="str">
            <v>PVC Valve Socket Dia 1"</v>
          </cell>
        </row>
        <row r="525">
          <cell r="C525" t="str">
            <v>PVC Valve Socket Dia 1.5"</v>
          </cell>
        </row>
        <row r="526">
          <cell r="C526" t="str">
            <v xml:space="preserve">PVC Valve socket Dia 1.5”, thickness 8.5mm </v>
          </cell>
        </row>
        <row r="527">
          <cell r="C527" t="str">
            <v>PVC Valve Socket Dia 1/2"</v>
          </cell>
        </row>
        <row r="528">
          <cell r="C528" t="str">
            <v xml:space="preserve">PVC Valve socket Dia 1”, thickness 8.5mm </v>
          </cell>
        </row>
        <row r="529">
          <cell r="C529" t="str">
            <v xml:space="preserve">PVC Valve socket Dia 2 1/2”, thickness 8.5mm </v>
          </cell>
        </row>
        <row r="530">
          <cell r="C530" t="str">
            <v>PVC Valve Socket Dia 2"</v>
          </cell>
        </row>
        <row r="531">
          <cell r="C531" t="str">
            <v xml:space="preserve">PVC Valve socket Dia 2”, thickness 8.5mm </v>
          </cell>
        </row>
        <row r="532">
          <cell r="C532" t="str">
            <v>PVC Valve Socket Dia 3"</v>
          </cell>
        </row>
        <row r="533">
          <cell r="C533" t="str">
            <v>PVC Valve Socket Dia 3/4"</v>
          </cell>
        </row>
        <row r="534">
          <cell r="C534" t="str">
            <v>PVC Valve socket Dia 3”, thickness 8.5mm</v>
          </cell>
        </row>
        <row r="535">
          <cell r="C535" t="str">
            <v>PVC Valve Socket Dia 4"</v>
          </cell>
        </row>
        <row r="536">
          <cell r="C536" t="str">
            <v xml:space="preserve">PVC Valve socket Dia 4”, thickness 8.5mm </v>
          </cell>
        </row>
        <row r="537">
          <cell r="C537" t="str">
            <v>PVC Valve socket3/4"</v>
          </cell>
        </row>
        <row r="538">
          <cell r="C538" t="str">
            <v>PVC" pipe Dia 3”, 4m long thickness 8.5mm</v>
          </cell>
        </row>
        <row r="539">
          <cell r="C539" t="str">
            <v>PVC" pipe Dia 4”, 4m long thickness 8.5mm</v>
          </cell>
        </row>
        <row r="540">
          <cell r="C540" t="str">
            <v>Quick fitting</v>
          </cell>
        </row>
        <row r="541">
          <cell r="C541" t="str">
            <v>Radio show</v>
          </cell>
        </row>
        <row r="542">
          <cell r="C542" t="str">
            <v>Rake</v>
          </cell>
        </row>
        <row r="543">
          <cell r="C543" t="str">
            <v xml:space="preserve">Reduced Coupling TP1-23 </v>
          </cell>
        </row>
        <row r="544">
          <cell r="C544" t="str">
            <v>Reducer male-female 3/4"-1/2"</v>
          </cell>
        </row>
        <row r="545">
          <cell r="C545" t="str">
            <v>Reducer Metal(PVC) 1 1/2"x1"</v>
          </cell>
        </row>
        <row r="546">
          <cell r="C546" t="str">
            <v>Reducer Metal(PVC) 1 1/4"x1/2"</v>
          </cell>
        </row>
        <row r="547">
          <cell r="C547" t="str">
            <v>Reducer Metal(PVC) 1 1/4"x3/4"</v>
          </cell>
        </row>
        <row r="548">
          <cell r="C548" t="str">
            <v>Reducer Metal(PVC) 1 1/4x1"</v>
          </cell>
        </row>
        <row r="549">
          <cell r="C549" t="str">
            <v>Reducer Metal(PVC) 1"x1/2"</v>
          </cell>
        </row>
        <row r="550">
          <cell r="C550" t="str">
            <v>Reducer Metal(PVC) 2"x1 1/2"</v>
          </cell>
        </row>
        <row r="551">
          <cell r="C551" t="str">
            <v>Reducer PVC 1 1/2"x1"</v>
          </cell>
        </row>
        <row r="552">
          <cell r="C552" t="str">
            <v>Reducer PVC 1 1/2"x1/2"</v>
          </cell>
        </row>
        <row r="553">
          <cell r="C553" t="str">
            <v>Reducer PVC 1 1/2x3/4"</v>
          </cell>
        </row>
        <row r="554">
          <cell r="C554" t="str">
            <v>Reducer PVC 1"x3/4"</v>
          </cell>
        </row>
        <row r="555">
          <cell r="C555" t="str">
            <v>Reducer PVC 1x1/2"</v>
          </cell>
        </row>
        <row r="556">
          <cell r="C556" t="str">
            <v>Reducer PVC 2 1/2"x1 1/2"</v>
          </cell>
        </row>
        <row r="557">
          <cell r="C557" t="str">
            <v>Reducer PVC 2 1/2"x1"</v>
          </cell>
        </row>
        <row r="558">
          <cell r="C558" t="str">
            <v>Reducer PVC 2 1/2"x2 1/2"</v>
          </cell>
        </row>
        <row r="559">
          <cell r="C559" t="str">
            <v>Reducer PVC 2 1/2"x2"</v>
          </cell>
        </row>
        <row r="560">
          <cell r="C560" t="str">
            <v>Reducer PVC 2 1/2"x3/4"</v>
          </cell>
        </row>
        <row r="561">
          <cell r="C561" t="str">
            <v>Reducer PVC 2"x 1/2"</v>
          </cell>
        </row>
        <row r="562">
          <cell r="C562" t="str">
            <v>Reducer PVC 2"x1 1/2"</v>
          </cell>
        </row>
        <row r="563">
          <cell r="C563" t="str">
            <v>Reducer PVC 2"x1"</v>
          </cell>
        </row>
        <row r="564">
          <cell r="C564" t="str">
            <v>Reducer PVC 2"x3/4"</v>
          </cell>
        </row>
        <row r="565">
          <cell r="C565" t="str">
            <v>Reducer PVC 3"x1 1/2"</v>
          </cell>
        </row>
        <row r="566">
          <cell r="C566" t="str">
            <v>Reducer PVC 3"x1"</v>
          </cell>
        </row>
        <row r="567">
          <cell r="C567" t="str">
            <v>Reducer PVC 3"x2 1/2"</v>
          </cell>
        </row>
        <row r="568">
          <cell r="C568" t="str">
            <v>Reducer PVC 3"x2"</v>
          </cell>
        </row>
        <row r="569">
          <cell r="C569" t="str">
            <v>Reducer PVC 3/4"x1/2"</v>
          </cell>
        </row>
        <row r="570">
          <cell r="C570" t="str">
            <v>Reducer PVC 4"x2 1/2"</v>
          </cell>
        </row>
        <row r="571">
          <cell r="C571" t="str">
            <v>Reducer PVC 4"x3"</v>
          </cell>
        </row>
        <row r="572">
          <cell r="C572" t="str">
            <v>Reducing Socket PVC 110mm M x 75mm F</v>
          </cell>
        </row>
        <row r="573">
          <cell r="C573" t="str">
            <v>Reducing Socket PVC 4" F x 2" F</v>
          </cell>
        </row>
        <row r="574">
          <cell r="C574" t="str">
            <v>Rice bags</v>
          </cell>
        </row>
        <row r="575">
          <cell r="C575" t="str">
            <v>Ring Carriers</v>
          </cell>
        </row>
        <row r="576">
          <cell r="C576" t="str">
            <v>Ring spanner loose 10 x 11 mm</v>
          </cell>
        </row>
        <row r="577">
          <cell r="C577" t="str">
            <v>Ring spanner loose 14 x 15 mm</v>
          </cell>
        </row>
        <row r="578">
          <cell r="C578" t="str">
            <v>Ring spanner loose 18 x 19 mm</v>
          </cell>
        </row>
        <row r="579">
          <cell r="C579" t="str">
            <v>Ring spanner loose 24 x 27 mm</v>
          </cell>
        </row>
        <row r="580">
          <cell r="C580" t="str">
            <v>Ring spanner loose 6 x 7 mm</v>
          </cell>
        </row>
        <row r="581">
          <cell r="C581" t="str">
            <v>Ring spanner loose 8 x 9 mm</v>
          </cell>
        </row>
        <row r="582">
          <cell r="C582" t="str">
            <v>Rocks</v>
          </cell>
        </row>
        <row r="583">
          <cell r="C583" t="str">
            <v xml:space="preserve">Rod with Coupling 1/2" * 3 m.  TP1-20 </v>
          </cell>
        </row>
        <row r="584">
          <cell r="C584" t="str">
            <v>Roof tiles for drainage</v>
          </cell>
        </row>
        <row r="585">
          <cell r="C585" t="str">
            <v>Rope 15mm</v>
          </cell>
        </row>
        <row r="586">
          <cell r="C586" t="str">
            <v>Rope 9mm</v>
          </cell>
        </row>
        <row r="587">
          <cell r="C587" t="str">
            <v>Rubbish picker</v>
          </cell>
        </row>
        <row r="588">
          <cell r="C588" t="str">
            <v>Sand</v>
          </cell>
        </row>
        <row r="589">
          <cell r="C589" t="str">
            <v>Sand collector rubber</v>
          </cell>
        </row>
        <row r="590">
          <cell r="C590" t="str">
            <v>Sand paper n°80/100</v>
          </cell>
        </row>
        <row r="591">
          <cell r="C591" t="str">
            <v>Sand Paper No.120</v>
          </cell>
        </row>
        <row r="592">
          <cell r="C592" t="str">
            <v xml:space="preserve">Sand paper No.120            </v>
          </cell>
        </row>
        <row r="593">
          <cell r="C593" t="str">
            <v>Sand Paper No.150</v>
          </cell>
        </row>
        <row r="594">
          <cell r="C594" t="str">
            <v xml:space="preserve">Sand paper No.150 </v>
          </cell>
        </row>
        <row r="595">
          <cell r="C595" t="str">
            <v>Sandabate</v>
          </cell>
        </row>
        <row r="596">
          <cell r="C596" t="str">
            <v>Sanslab for dry pits</v>
          </cell>
        </row>
        <row r="597">
          <cell r="C597" t="str">
            <v>Sanslab for pourflush</v>
          </cell>
        </row>
        <row r="598">
          <cell r="C598" t="str">
            <v>Screen Pipe (perfored pipe) 4m Ø11/2"</v>
          </cell>
        </row>
        <row r="599">
          <cell r="C599" t="str">
            <v>Screw</v>
          </cell>
        </row>
        <row r="600">
          <cell r="C600" t="str">
            <v>Screw-cutting machine (pincer for iron bar) 600 mm</v>
          </cell>
        </row>
        <row r="601">
          <cell r="C601" t="str">
            <v>Sharpening stone</v>
          </cell>
        </row>
        <row r="602">
          <cell r="C602" t="str">
            <v>Shinner plastic</v>
          </cell>
        </row>
        <row r="603">
          <cell r="C603" t="str">
            <v>Shinner wood</v>
          </cell>
        </row>
        <row r="604">
          <cell r="C604" t="str">
            <v>Shovel good quality</v>
          </cell>
        </row>
        <row r="605">
          <cell r="C605" t="str">
            <v>Shovel low quality</v>
          </cell>
        </row>
        <row r="606">
          <cell r="C606" t="str">
            <v>Shovel square shape</v>
          </cell>
        </row>
        <row r="607">
          <cell r="C607" t="str">
            <v>Sieves 3mm</v>
          </cell>
        </row>
        <row r="608">
          <cell r="C608" t="str">
            <v>Slab for valve chamber 50*50cm</v>
          </cell>
        </row>
        <row r="609">
          <cell r="C609" t="str">
            <v xml:space="preserve">Sledgehammer </v>
          </cell>
        </row>
        <row r="610">
          <cell r="C610" t="str">
            <v>Sliced bamboo</v>
          </cell>
        </row>
        <row r="611">
          <cell r="C611" t="str">
            <v>Soap</v>
          </cell>
        </row>
        <row r="612">
          <cell r="C612" t="str">
            <v>Socket Joint (metal) 1 1/2"</v>
          </cell>
        </row>
        <row r="613">
          <cell r="C613" t="str">
            <v>Socket Joint (metal) 1 1/4"</v>
          </cell>
        </row>
        <row r="614">
          <cell r="C614" t="str">
            <v>Socket Joint (metal) 2 1/2"</v>
          </cell>
        </row>
        <row r="615">
          <cell r="C615" t="str">
            <v>Socket Joint (metal) 3"</v>
          </cell>
        </row>
        <row r="616">
          <cell r="C616" t="str">
            <v>Socket PVC 1" F</v>
          </cell>
        </row>
        <row r="617">
          <cell r="C617" t="str">
            <v>Socket PVC 40mm F</v>
          </cell>
        </row>
        <row r="618">
          <cell r="C618" t="str">
            <v>Socket T(metal) 2"x2"x1/2"</v>
          </cell>
        </row>
        <row r="619">
          <cell r="C619" t="str">
            <v>Socket T(metal) 2"x2"x2"</v>
          </cell>
        </row>
        <row r="620">
          <cell r="C620" t="str">
            <v>Socket T(metal) 3"x3"x3/4"</v>
          </cell>
        </row>
        <row r="621">
          <cell r="C621" t="str">
            <v>Socket T(metal)1 1/4"x1 1/4"x1/2"</v>
          </cell>
        </row>
        <row r="622">
          <cell r="C622" t="str">
            <v>Soft broom</v>
          </cell>
        </row>
        <row r="623">
          <cell r="C623" t="str">
            <v>Spirit level good quality</v>
          </cell>
        </row>
        <row r="624">
          <cell r="C624" t="str">
            <v>Spirit level medium quality</v>
          </cell>
        </row>
        <row r="625">
          <cell r="C625" t="str">
            <v>Spray can Red/Orange/Blue/Yellow</v>
          </cell>
        </row>
        <row r="626">
          <cell r="C626" t="str">
            <v>Sprayer 15L</v>
          </cell>
        </row>
        <row r="627">
          <cell r="C627" t="str">
            <v>Sprayer 20L</v>
          </cell>
        </row>
        <row r="628">
          <cell r="C628" t="str">
            <v>Spring for cylinder</v>
          </cell>
        </row>
        <row r="629">
          <cell r="C629" t="str">
            <v>Spring TP1-10</v>
          </cell>
        </row>
        <row r="630">
          <cell r="C630" t="str">
            <v>Concrete Slap L 2m x W 0.3m x t 8 cm</v>
          </cell>
        </row>
        <row r="631">
          <cell r="C631" t="str">
            <v>Stopper Metal(Female) 3"</v>
          </cell>
        </row>
        <row r="632">
          <cell r="C632" t="str">
            <v>Stopper Metal(Female) 1 1/2"</v>
          </cell>
        </row>
        <row r="633">
          <cell r="C633" t="str">
            <v>Stopper metal(male) 1 1/2"</v>
          </cell>
        </row>
        <row r="634">
          <cell r="C634" t="str">
            <v>Stopper metal(male) 2 1/2"</v>
          </cell>
        </row>
        <row r="635">
          <cell r="C635" t="str">
            <v>Stopper metal(male) 3"</v>
          </cell>
        </row>
        <row r="636">
          <cell r="C636" t="str">
            <v>Strainer + non-return valve,Brass/PE, 3/4" threaded F</v>
          </cell>
        </row>
        <row r="637">
          <cell r="C637" t="str">
            <v xml:space="preserve">Stud &amp; Nut TP1-15 </v>
          </cell>
        </row>
        <row r="638">
          <cell r="C638" t="str">
            <v>Suction pipe 1 1/2"</v>
          </cell>
        </row>
        <row r="639">
          <cell r="C639" t="str">
            <v>Suction pipe 1"</v>
          </cell>
        </row>
        <row r="640">
          <cell r="C640" t="str">
            <v>Suction pipe 1"</v>
          </cell>
        </row>
        <row r="641">
          <cell r="C641" t="str">
            <v>Suction pipe 1/2"</v>
          </cell>
        </row>
        <row r="642">
          <cell r="C642" t="str">
            <v>Suction pipe 2 1/2"</v>
          </cell>
        </row>
        <row r="643">
          <cell r="C643" t="str">
            <v>Suction pipe 2"</v>
          </cell>
        </row>
        <row r="644">
          <cell r="C644" t="str">
            <v>Suction pipe 3"</v>
          </cell>
        </row>
        <row r="645">
          <cell r="C645" t="str">
            <v>Suction pipe 3/4"</v>
          </cell>
        </row>
        <row r="646">
          <cell r="C646" t="str">
            <v>Suction pipe 4"</v>
          </cell>
        </row>
        <row r="647">
          <cell r="C647" t="str">
            <v>Surge chamber</v>
          </cell>
        </row>
        <row r="648">
          <cell r="C648" t="str">
            <v>Technician</v>
          </cell>
        </row>
        <row r="649">
          <cell r="C649" t="str">
            <v>Tee Equal PVC 20mm F</v>
          </cell>
        </row>
        <row r="650">
          <cell r="C650" t="str">
            <v>Tee PVC 3"(13.5)</v>
          </cell>
        </row>
        <row r="651">
          <cell r="C651" t="str">
            <v>Tightenning rings</v>
          </cell>
        </row>
        <row r="652">
          <cell r="C652" t="str">
            <v>Timber 1,5" x 1,5"</v>
          </cell>
        </row>
        <row r="653">
          <cell r="C653" t="str">
            <v>Timber 2"x 2"</v>
          </cell>
        </row>
        <row r="654">
          <cell r="C654" t="str">
            <v xml:space="preserve">Timber 3" x 1" </v>
          </cell>
        </row>
        <row r="655">
          <cell r="C655" t="str">
            <v>Timber 3" x 2"</v>
          </cell>
        </row>
        <row r="656">
          <cell r="C656" t="str">
            <v>Timber 4"x 2"</v>
          </cell>
        </row>
        <row r="657">
          <cell r="C657" t="str">
            <v>Timber poles</v>
          </cell>
        </row>
        <row r="658">
          <cell r="C658" t="str">
            <v>Toilet brush</v>
          </cell>
        </row>
        <row r="659">
          <cell r="C659" t="str">
            <v>Toilet water pot</v>
          </cell>
        </row>
        <row r="660">
          <cell r="C660" t="str">
            <v>Toothpaste</v>
          </cell>
        </row>
        <row r="661">
          <cell r="C661" t="str">
            <v>Top slab 120cm</v>
          </cell>
        </row>
        <row r="662">
          <cell r="C662" t="str">
            <v>Top Slap (Square hole with cover)</v>
          </cell>
        </row>
        <row r="663">
          <cell r="C663" t="str">
            <v>Trainer toolkit</v>
          </cell>
        </row>
        <row r="664">
          <cell r="C664" t="str">
            <v>Transportation for HPDE???</v>
          </cell>
        </row>
        <row r="665">
          <cell r="C665" t="str">
            <v>Trowel 15 cm</v>
          </cell>
        </row>
        <row r="666">
          <cell r="C666" t="str">
            <v>Tshirts</v>
          </cell>
        </row>
        <row r="667">
          <cell r="C667" t="str">
            <v>Tsurumi  sewage submersible pump</v>
          </cell>
        </row>
        <row r="668">
          <cell r="C668" t="str">
            <v>Tsurumi cutting blade vortex pump</v>
          </cell>
        </row>
        <row r="669">
          <cell r="C669" t="str">
            <v>U-bent seat</v>
          </cell>
        </row>
        <row r="670">
          <cell r="C670" t="str">
            <v>ULV machine</v>
          </cell>
        </row>
        <row r="671">
          <cell r="C671" t="str">
            <v>Union Joint 3/4"</v>
          </cell>
        </row>
        <row r="672">
          <cell r="C672" t="str">
            <v>Union Joint 1 1/2"</v>
          </cell>
        </row>
        <row r="673">
          <cell r="C673" t="str">
            <v>Union Joint 1 1/4"</v>
          </cell>
        </row>
        <row r="674">
          <cell r="C674" t="str">
            <v>Union Joint 1"</v>
          </cell>
        </row>
        <row r="675">
          <cell r="C675" t="str">
            <v>Union Joint 3"</v>
          </cell>
        </row>
        <row r="676">
          <cell r="C676" t="str">
            <v>Vaccin dose</v>
          </cell>
        </row>
        <row r="677">
          <cell r="C677" t="str">
            <v>Valve socket</v>
          </cell>
        </row>
        <row r="678">
          <cell r="C678" t="str">
            <v>Veterinary Fee</v>
          </cell>
        </row>
        <row r="679">
          <cell r="C679" t="str">
            <v>Visibility drainage</v>
          </cell>
        </row>
        <row r="680">
          <cell r="C680" t="str">
            <v>Visibility painting</v>
          </cell>
        </row>
        <row r="681">
          <cell r="C681" t="str">
            <v>Washer big</v>
          </cell>
        </row>
        <row r="682">
          <cell r="C682" t="str">
            <v xml:space="preserve">Washer OD = 45 mm. , ID = 23 mm. </v>
          </cell>
        </row>
        <row r="683">
          <cell r="C683" t="str">
            <v>Washer small</v>
          </cell>
        </row>
        <row r="684">
          <cell r="C684" t="str">
            <v>Watering can</v>
          </cell>
        </row>
        <row r="685">
          <cell r="C685" t="str">
            <v>Waterproof mixing liquid</v>
          </cell>
        </row>
        <row r="686">
          <cell r="C686" t="str">
            <v>Welding set</v>
          </cell>
        </row>
        <row r="687">
          <cell r="C687" t="str">
            <v xml:space="preserve">Welding stick </v>
          </cell>
        </row>
        <row r="688">
          <cell r="C688" t="str">
            <v>Wheelbarrow (1 wheel)</v>
          </cell>
        </row>
        <row r="689">
          <cell r="C689" t="str">
            <v>Wheelbarrow (2 wheels)</v>
          </cell>
        </row>
        <row r="690">
          <cell r="C690" t="str">
            <v>White tape</v>
          </cell>
        </row>
        <row r="691">
          <cell r="C691" t="str">
            <v>Wire brush</v>
          </cell>
        </row>
        <row r="692">
          <cell r="C692" t="str">
            <v>Wire Brush ( steel)</v>
          </cell>
        </row>
        <row r="693">
          <cell r="C693" t="str">
            <v>Wood chisel big</v>
          </cell>
        </row>
        <row r="694">
          <cell r="C694" t="str">
            <v>Wood chisel small</v>
          </cell>
        </row>
        <row r="695">
          <cell r="C695" t="str">
            <v>Wood drill Ø 12 mm</v>
          </cell>
        </row>
        <row r="696">
          <cell r="C696" t="str">
            <v>Wood file</v>
          </cell>
        </row>
        <row r="697">
          <cell r="C697" t="str">
            <v>Wood saw</v>
          </cell>
        </row>
        <row r="698">
          <cell r="C698" t="str">
            <v>Wooden broom</v>
          </cell>
        </row>
        <row r="699">
          <cell r="C699" t="str">
            <v>Wrench for tightening quick hose coupling</v>
          </cell>
        </row>
        <row r="700">
          <cell r="C700" t="str">
            <v>Yellow PVC pipe  Ø1/2"  4 m long</v>
          </cell>
        </row>
        <row r="701">
          <cell r="C701" t="str">
            <v>Zinc sheet flat</v>
          </cell>
        </row>
        <row r="702">
          <cell r="C702" t="str">
            <v>Zinc Tile Roof</v>
          </cell>
        </row>
        <row r="703">
          <cell r="C703" t="str">
            <v>Nail for zinc tile roof</v>
          </cell>
        </row>
        <row r="704">
          <cell r="C704" t="str">
            <v xml:space="preserve">โซ่พร้อมข้อต่อ No.60 </v>
          </cell>
        </row>
        <row r="705">
          <cell r="C705" t="str">
            <v>Spring Cover</v>
          </cell>
        </row>
        <row r="706">
          <cell r="C706" t="str">
            <v>Poppet Valve&amp;Nut</v>
          </cell>
        </row>
        <row r="707">
          <cell r="C707" t="str">
            <v>Poppet Valve Ring</v>
          </cell>
        </row>
        <row r="708">
          <cell r="C708" t="e">
            <v>#REF!</v>
          </cell>
        </row>
        <row r="709">
          <cell r="C709" t="str">
            <v>Concrete Slap L 2.75m x W 0.3 m x t 4 cm</v>
          </cell>
        </row>
        <row r="710">
          <cell r="C710" t="str">
            <v>PVC pipe 3" x 4 m</v>
          </cell>
        </row>
        <row r="711">
          <cell r="C711" t="str">
            <v>GI pipe 3" x  45 cm with threaded (screwed) both side</v>
          </cell>
        </row>
        <row r="712">
          <cell r="C712" t="str">
            <v>PVC slot screen pipe 3" x 4 m</v>
          </cell>
        </row>
        <row r="713">
          <cell r="C713" t="str">
            <v>PVC cap 3"</v>
          </cell>
        </row>
        <row r="714">
          <cell r="C714" t="str">
            <v>PVC drain pipe 2" x 4m</v>
          </cell>
        </row>
        <row r="715">
          <cell r="C715" t="str">
            <v>GI pipe 2" x  45 cm with threaded (screwed) one side</v>
          </cell>
        </row>
        <row r="716">
          <cell r="C716" t="str">
            <v>PVC tee 2"</v>
          </cell>
        </row>
        <row r="717">
          <cell r="C717" t="str">
            <v>GI pipe 2" x  45 cm with threaded (screwed) one side</v>
          </cell>
        </row>
        <row r="718">
          <cell r="C718" t="str">
            <v>PVC overflow pipe 2" x 4 m</v>
          </cell>
        </row>
        <row r="719">
          <cell r="C719" t="str">
            <v>PVC tee 2"</v>
          </cell>
        </row>
        <row r="720">
          <cell r="C720" t="str">
            <v>Concrete Poles</v>
          </cell>
        </row>
        <row r="721">
          <cell r="C721" t="str">
            <v>Cement tile roof</v>
          </cell>
        </row>
        <row r="722">
          <cell r="C722" t="str">
            <v>Screw with gasket and washer</v>
          </cell>
        </row>
        <row r="723">
          <cell r="C723" t="str">
            <v>Coal tar epoxy painting(black colour)</v>
          </cell>
        </row>
        <row r="724">
          <cell r="C724" t="str">
            <v>Oil Painting (Green Colour)</v>
          </cell>
        </row>
        <row r="725">
          <cell r="C725" t="str">
            <v>Red Oxide Painting (Rust protection primer)</v>
          </cell>
        </row>
        <row r="726">
          <cell r="C726" t="str">
            <v>Water paint (white)</v>
          </cell>
        </row>
        <row r="727">
          <cell r="C727" t="str">
            <v>Water paint (Light blue)</v>
          </cell>
        </row>
        <row r="728">
          <cell r="C728" t="str">
            <v>Thinner</v>
          </cell>
        </row>
        <row r="729">
          <cell r="C729" t="str">
            <v>Steel square pipe 1" x 1" x L 6 m</v>
          </cell>
        </row>
        <row r="730">
          <cell r="C730" t="str">
            <v>Steel Channel beam  4" x 2" x L 6 m</v>
          </cell>
        </row>
        <row r="731">
          <cell r="C731" t="str">
            <v>Grease : LI-BASE or MULTEMP SRL</v>
          </cell>
        </row>
        <row r="732">
          <cell r="C732" t="str">
            <v>Oil Lubrication SAE - 40</v>
          </cell>
        </row>
        <row r="733">
          <cell r="C733" t="str">
            <v>Pressure gauge 0-16 kg/cm2, size 3/4"</v>
          </cell>
        </row>
        <row r="734">
          <cell r="C734" t="str">
            <v>Gate valve 4" (Flange type)</v>
          </cell>
        </row>
        <row r="735">
          <cell r="C735" t="str">
            <v>Gate valve 5" (Flange type)</v>
          </cell>
        </row>
        <row r="736">
          <cell r="C736" t="str">
            <v>Rubber gasket (NR Type ประเก็นยางธรรมชาติ, thickness 3 mm)</v>
          </cell>
        </row>
        <row r="737">
          <cell r="C737" t="str">
            <v>Lifting check valve Ø2 1/2"</v>
          </cell>
        </row>
        <row r="738">
          <cell r="C738" t="str">
            <v>Fluorescent 18W</v>
          </cell>
        </row>
        <row r="739">
          <cell r="C739" t="str">
            <v>Complete set of Fluorescent 18W (with starter &amp; ballad)</v>
          </cell>
        </row>
        <row r="740">
          <cell r="C740" t="str">
            <v>Fluorescent 36W</v>
          </cell>
        </row>
        <row r="741">
          <cell r="C741" t="str">
            <v>Cylinder Fuse 10x38 500V/6A IEC269, VDE0636</v>
          </cell>
        </row>
        <row r="742">
          <cell r="C742" t="str">
            <v>Power Cable THW 25 sq. mm. x single core, 750V, 70 °C</v>
          </cell>
        </row>
        <row r="743">
          <cell r="C743" t="str">
            <v>Power Cable VSF 2.0 Sq. mm., 750V, 60 °C, PVC insulated, Single core</v>
          </cell>
        </row>
        <row r="744">
          <cell r="C744" t="str">
            <v>Power Cable VSF 6 Sq. mm., 750V, 60 °C, PVC insulated, Single core</v>
          </cell>
        </row>
        <row r="745">
          <cell r="C745" t="str">
            <v>Power Cable THW 3.5 sq. mm. x 2 core</v>
          </cell>
        </row>
        <row r="746">
          <cell r="C746" t="str">
            <v>Spade Terminal PVC (หางปลา) for calbe 2 sq. mm.</v>
          </cell>
        </row>
        <row r="747">
          <cell r="C747" t="str">
            <v>Spade Terminal PVC (หางปลา) for calbe 1 sq. mm.</v>
          </cell>
        </row>
        <row r="748">
          <cell r="C748" t="str">
            <v>Switch (on-off)</v>
          </cell>
        </row>
        <row r="749">
          <cell r="C749" t="str">
            <v>ABB T25 DU</v>
          </cell>
        </row>
        <row r="750">
          <cell r="C750" t="str">
            <v xml:space="preserve">ABB Contractor CA7-10-01 </v>
          </cell>
        </row>
        <row r="751">
          <cell r="C751" t="str">
            <v>Mitsubishi Circuit Breaker NF40-CW, 40A</v>
          </cell>
        </row>
        <row r="752">
          <cell r="C752" t="str">
            <v>Mitsubishi Circuit Breaker NF63-CW, 40A</v>
          </cell>
        </row>
        <row r="753">
          <cell r="C753" t="str">
            <v>Mitsubishi Circuit Breaker NF60-CP, 60A</v>
          </cell>
        </row>
        <row r="754">
          <cell r="C754" t="str">
            <v>Mitsubishi Circuit Breaker NF30-CS, 30A</v>
          </cell>
        </row>
        <row r="755">
          <cell r="C755" t="str">
            <v>Volt meter indicator 0-500V</v>
          </cell>
        </row>
        <row r="756">
          <cell r="C756" t="str">
            <v>Amp meter indicator 0-60A</v>
          </cell>
        </row>
        <row r="757">
          <cell r="C757" t="str">
            <v>Black Tape (for cable cover)</v>
          </cell>
        </row>
        <row r="758">
          <cell r="C758" t="str">
            <v>Siliga Gel</v>
          </cell>
        </row>
        <row r="759">
          <cell r="C759" t="str">
            <v>Silicone (Clear colour)</v>
          </cell>
        </row>
        <row r="760">
          <cell r="C760" t="str">
            <v>Silicone gun</v>
          </cell>
        </row>
        <row r="761">
          <cell r="C761" t="str">
            <v>Ant killer chemical</v>
          </cell>
        </row>
        <row r="762">
          <cell r="C762" t="str">
            <v>Spare Beteries 12Volt</v>
          </cell>
        </row>
        <row r="763">
          <cell r="C763" t="str">
            <v>Oil Lubrication SAE-40</v>
          </cell>
        </row>
        <row r="764">
          <cell r="C764" t="str">
            <v>Cooling Liquid (Ethlene-Glycol)</v>
          </cell>
        </row>
        <row r="765">
          <cell r="C765" t="str">
            <v>Lube Filter (Model:LF3349, Fleetguard)</v>
          </cell>
        </row>
        <row r="766">
          <cell r="C766" t="str">
            <v>Fuel Filter : Primary 90-95 mm (Fuel-water seperator)</v>
          </cell>
        </row>
        <row r="767">
          <cell r="C767" t="str">
            <v>Fuel Filter : Secondary 75-80 mm (Standard)</v>
          </cell>
        </row>
        <row r="768">
          <cell r="C768" t="str">
            <v>Pulley Belt B-35</v>
          </cell>
        </row>
        <row r="769">
          <cell r="C769" t="str">
            <v>Pulley Belt</v>
          </cell>
        </row>
        <row r="770">
          <cell r="C770" t="str">
            <v>Saw blade (metal)</v>
          </cell>
        </row>
        <row r="771">
          <cell r="C771" t="str">
            <v>Flexible hose 2"</v>
          </cell>
        </row>
        <row r="772">
          <cell r="C772" t="str">
            <v xml:space="preserve">Welding Rod 2.6 x350 mm </v>
          </cell>
        </row>
        <row r="773">
          <cell r="C773" t="str">
            <v>Shade glass for welding mask (Shade MR 11, W 5 x L 10x t 3 mm)</v>
          </cell>
        </row>
        <row r="774">
          <cell r="C774" t="str">
            <v>Cutting blade for cutting machine 14"</v>
          </cell>
        </row>
        <row r="775">
          <cell r="C775" t="str">
            <v>Grinding wheel ( size 4", 11,000 rpm, for grinder machine)</v>
          </cell>
        </row>
        <row r="776">
          <cell r="C776" t="str">
            <v>Cutting wheel ( size 4", 11,000 rpm, for grinder machine)</v>
          </cell>
        </row>
        <row r="777">
          <cell r="C777" t="str">
            <v>Concrete Nail 3"</v>
          </cell>
        </row>
        <row r="778">
          <cell r="C778" t="str">
            <v>Concrete Nail 4"</v>
          </cell>
        </row>
        <row r="779">
          <cell r="C779" t="str">
            <v>Hard Broom</v>
          </cell>
        </row>
        <row r="780">
          <cell r="C780" t="str">
            <v>Soft broom</v>
          </cell>
        </row>
        <row r="781">
          <cell r="C781" t="str">
            <v>Soft pipe (clear colour) Ø1"</v>
          </cell>
        </row>
        <row r="782">
          <cell r="C782" t="str">
            <v>Safety gogle</v>
          </cell>
        </row>
        <row r="783">
          <cell r="C783" t="str">
            <v>High Speed Drill #3/6", 15/64", 13/32"</v>
          </cell>
        </row>
        <row r="784">
          <cell r="C784" t="str">
            <v>High Speed Drill # 15/32", 37/64"</v>
          </cell>
        </row>
        <row r="785">
          <cell r="C785" t="str">
            <v>High Speed Drill #47/64"</v>
          </cell>
        </row>
        <row r="786">
          <cell r="C786" t="str">
            <v>Crimping Plier</v>
          </cell>
        </row>
        <row r="787">
          <cell r="C787" t="str">
            <v>Cable Reel 50 m (ปลั๊กไฟม้วน)</v>
          </cell>
        </row>
        <row r="788">
          <cell r="C788" t="str">
            <v>Hole puncher (เหล็กปั๊มรู) # 16 mm, 20 mm, 25 mm</v>
          </cell>
        </row>
        <row r="789">
          <cell r="C789" t="str">
            <v>Canvas (15 m2)</v>
          </cell>
        </row>
        <row r="790">
          <cell r="C790" t="str">
            <v>Bamboo sheet W 1 mx L 3 m</v>
          </cell>
        </row>
        <row r="791">
          <cell r="C791" t="str">
            <v>Concrete pole 10 cm x 10 cm x 2 m</v>
          </cell>
        </row>
        <row r="792">
          <cell r="C792" t="str">
            <v>Plastic green net</v>
          </cell>
        </row>
        <row r="793">
          <cell r="C793" t="str">
            <v>Bolt 1/2" x 5" with Nut &amp; Washer</v>
          </cell>
        </row>
        <row r="794">
          <cell r="C794" t="str">
            <v>Steel flat bar 25 mm x 3.5 mm x 6 m</v>
          </cell>
        </row>
        <row r="795">
          <cell r="C795" t="str">
            <v>Cable ties (Black colour) W7.8 mm x L 15"</v>
          </cell>
        </row>
        <row r="796">
          <cell r="C796" t="str">
            <v>Plastic sheet (clear)</v>
          </cell>
        </row>
        <row r="797">
          <cell r="C797" t="str">
            <v>U-Bolt for sling 10 mm</v>
          </cell>
        </row>
        <row r="798">
          <cell r="C798" t="str">
            <v>Turn Buckle 9"</v>
          </cell>
        </row>
        <row r="799">
          <cell r="C799" t="str">
            <v>Turn Buckle 6"</v>
          </cell>
        </row>
        <row r="800">
          <cell r="C800" t="str">
            <v>Eucaliptus Ø8" x 6 m</v>
          </cell>
        </row>
        <row r="801">
          <cell r="C801" t="str">
            <v>Eucaliptus Ø4" x 6 m</v>
          </cell>
        </row>
        <row r="802">
          <cell r="C802" t="str">
            <v>GI Pipe  3/4" - 6 m</v>
          </cell>
        </row>
        <row r="803">
          <cell r="C803" t="str">
            <v>Elbow 90° GI 3/4"</v>
          </cell>
        </row>
        <row r="804">
          <cell r="C804" t="str">
            <v>Reduce Elbow 3/4"x1/2"</v>
          </cell>
        </row>
        <row r="805">
          <cell r="C805" t="str">
            <v>Tap Valve 1/2"</v>
          </cell>
        </row>
        <row r="806">
          <cell r="C806" t="str">
            <v>Gate Valve Brass 3/4"</v>
          </cell>
        </row>
        <row r="807">
          <cell r="C807" t="str">
            <v>PVC Valve Plug 1"</v>
          </cell>
        </row>
        <row r="808">
          <cell r="C808" t="str">
            <v>Reducer 1/2"x3/4"</v>
          </cell>
        </row>
        <row r="809">
          <cell r="C809" t="str">
            <v>GI Pipe  3/4" - 0.3 m</v>
          </cell>
        </row>
        <row r="810">
          <cell r="C810" t="str">
            <v>Elbow 3/4"x1/2"</v>
          </cell>
        </row>
        <row r="811">
          <cell r="C811" t="str">
            <v>Tap Valve 3/4"</v>
          </cell>
        </row>
        <row r="812">
          <cell r="C812" t="str">
            <v>Tee PVC 2"(13.5)</v>
          </cell>
        </row>
        <row r="813">
          <cell r="C813" t="str">
            <v>2" PVC Socket(13.5)</v>
          </cell>
        </row>
        <row r="814">
          <cell r="C814" t="str">
            <v>3" PVC Socket(13.5)</v>
          </cell>
        </row>
        <row r="815">
          <cell r="C815" t="str">
            <v>Elbow 90° PVC 2"(13.5)</v>
          </cell>
        </row>
        <row r="816">
          <cell r="C816" t="str">
            <v>Elbow 90° PVC 3"(13.5)</v>
          </cell>
        </row>
        <row r="817">
          <cell r="C817" t="str">
            <v>Cap PVC 2"(13.5)</v>
          </cell>
        </row>
        <row r="818">
          <cell r="C818" t="str">
            <v>Cap PVC 3"(13.5)</v>
          </cell>
        </row>
        <row r="819">
          <cell r="C819" t="str">
            <v>PVC Ball Valve 2"</v>
          </cell>
        </row>
        <row r="820">
          <cell r="C820" t="str">
            <v>PVC pipe 40cm Dia.(13.5)</v>
          </cell>
        </row>
        <row r="821">
          <cell r="C821" t="str">
            <v>Recycle plastic solid waste pole</v>
          </cell>
        </row>
        <row r="822">
          <cell r="C822" t="str">
            <v>Guilotine  Valve</v>
          </cell>
        </row>
        <row r="823">
          <cell r="C823" t="str">
            <v>Cattail</v>
          </cell>
        </row>
        <row r="824">
          <cell r="C824" t="str">
            <v>Heliconia</v>
          </cell>
        </row>
        <row r="825">
          <cell r="C825" t="str">
            <v>Egg plant</v>
          </cell>
        </row>
        <row r="826">
          <cell r="C826" t="str">
            <v>Nut&amp;Bolt Dia. 10 mm 1.5" long</v>
          </cell>
        </row>
        <row r="827">
          <cell r="C827" t="str">
            <v>Nut&amp;Bolt Dia. 10 mm 3" long</v>
          </cell>
        </row>
        <row r="828">
          <cell r="C828" t="str">
            <v>Washer dia. 10 mm</v>
          </cell>
        </row>
        <row r="829">
          <cell r="C829" t="str">
            <v>Clay</v>
          </cell>
        </row>
        <row r="830">
          <cell r="C830" t="str">
            <v>Mastic Gun</v>
          </cell>
        </row>
        <row r="831">
          <cell r="C831" t="str">
            <v>Waterproof Mastic  Catridge 300 cc</v>
          </cell>
        </row>
        <row r="832">
          <cell r="C832" t="str">
            <v>Wood Sheet 2 cmX8 cm</v>
          </cell>
        </row>
        <row r="833">
          <cell r="C833" t="str">
            <v>Coal tar epoxy (black colour)</v>
          </cell>
        </row>
        <row r="834">
          <cell r="C834" t="str">
            <v>PVC Pipe PVC 2"(13.5)</v>
          </cell>
        </row>
        <row r="835">
          <cell r="C835" t="str">
            <v>PVC Pipe PVC 3"(13.5)</v>
          </cell>
        </row>
        <row r="836">
          <cell r="C836" t="str">
            <v>White color paint(3.5 Litre)</v>
          </cell>
        </row>
        <row r="837">
          <cell r="C837" t="str">
            <v>Varnish(See-Through Color)(3.785 Litres)</v>
          </cell>
        </row>
        <row r="838">
          <cell r="C838" t="str">
            <v>Thinner(3.785 Litres)</v>
          </cell>
        </row>
        <row r="839">
          <cell r="C839" t="str">
            <v>Cleaner  Clear (1 litre)</v>
          </cell>
        </row>
        <row r="840">
          <cell r="C840" t="str">
            <v>Blue Gloss Ink (200g)</v>
          </cell>
        </row>
        <row r="841">
          <cell r="C841" t="str">
            <v>Red Gloss Ink (200g)</v>
          </cell>
        </row>
        <row r="842">
          <cell r="C842" t="str">
            <v>Black Gloss Ink (200g)</v>
          </cell>
        </row>
        <row r="843">
          <cell r="C843" t="str">
            <v>Yellow Gloss Ink (200g)</v>
          </cell>
        </row>
        <row r="844">
          <cell r="C844" t="str">
            <v>Painting brush (4")</v>
          </cell>
        </row>
        <row r="845">
          <cell r="C845" t="str">
            <v>Visibility Mould(European  Union)</v>
          </cell>
        </row>
        <row r="846">
          <cell r="C846" t="str">
            <v>Cotton</v>
          </cell>
        </row>
        <row r="847">
          <cell r="C847" t="str">
            <v>Screen brush medium</v>
          </cell>
        </row>
        <row r="848">
          <cell r="C848" t="str">
            <v>Screw 2.5"</v>
          </cell>
        </row>
        <row r="849">
          <cell r="C849" t="str">
            <v>HDPE Pipe 3"</v>
          </cell>
        </row>
        <row r="850">
          <cell r="C850" t="str">
            <v>HDPE Sheet 1.5 mm</v>
          </cell>
        </row>
        <row r="851">
          <cell r="C851" t="str">
            <v>HDPE Sheet 8 mm</v>
          </cell>
        </row>
        <row r="852">
          <cell r="C852" t="str">
            <v>Soap</v>
          </cell>
        </row>
        <row r="853">
          <cell r="C853" t="str">
            <v>Candy</v>
          </cell>
        </row>
        <row r="854">
          <cell r="C854" t="str">
            <v>Gallon 10 liters</v>
          </cell>
        </row>
        <row r="855">
          <cell r="C855" t="str">
            <v>Gallon 30 liters</v>
          </cell>
        </row>
        <row r="856">
          <cell r="C856" t="str">
            <v>Stationary</v>
          </cell>
        </row>
        <row r="857">
          <cell r="C857" t="str">
            <v>Engine oil for ULV  machine</v>
          </cell>
        </row>
        <row r="858">
          <cell r="C858" t="str">
            <v>Spoon for sand abate</v>
          </cell>
        </row>
        <row r="859">
          <cell r="C859" t="str">
            <v>Musical instrument</v>
          </cell>
        </row>
        <row r="860">
          <cell r="C860" t="str">
            <v xml:space="preserve">Sound system equipment </v>
          </cell>
        </row>
        <row r="861">
          <cell r="C861" t="str">
            <v>Rubber Glove</v>
          </cell>
        </row>
        <row r="862">
          <cell r="C862" t="str">
            <v>Daily worker ULV spraying</v>
          </cell>
        </row>
        <row r="863">
          <cell r="C863" t="str">
            <v>Prize</v>
          </cell>
        </row>
        <row r="864">
          <cell r="C864" t="str">
            <v>Refreshment</v>
          </cell>
        </row>
        <row r="865">
          <cell r="C865" t="str">
            <v>Allowance</v>
          </cell>
        </row>
        <row r="866">
          <cell r="C866" t="str">
            <v>Bucket  plastic 20L with cover</v>
          </cell>
        </row>
        <row r="867">
          <cell r="C867" t="str">
            <v>Poster A3 printing</v>
          </cell>
        </row>
        <row r="868">
          <cell r="C868" t="str">
            <v>Drawing design</v>
          </cell>
        </row>
        <row r="869">
          <cell r="C869" t="str">
            <v>Poster A2 printing</v>
          </cell>
        </row>
        <row r="870">
          <cell r="C870" t="str">
            <v>Bags</v>
          </cell>
        </row>
        <row r="871">
          <cell r="C871" t="str">
            <v>Color kit for painting</v>
          </cell>
        </row>
        <row r="872">
          <cell r="C872" t="str">
            <v>Note book</v>
          </cell>
        </row>
        <row r="873">
          <cell r="C873" t="str">
            <v>Card game kit</v>
          </cell>
        </row>
        <row r="874">
          <cell r="C874" t="str">
            <v>Prizes kit contest</v>
          </cell>
        </row>
        <row r="875">
          <cell r="C875" t="str">
            <v>Lunch 1 pers</v>
          </cell>
        </row>
        <row r="876">
          <cell r="C876" t="str">
            <v>Paper for drawing A3</v>
          </cell>
        </row>
        <row r="877">
          <cell r="C877" t="str">
            <v>Soft drink</v>
          </cell>
        </row>
        <row r="878">
          <cell r="C878" t="str">
            <v>Stage set up</v>
          </cell>
        </row>
        <row r="879">
          <cell r="C879" t="str">
            <v>Movie</v>
          </cell>
        </row>
        <row r="880">
          <cell r="C880" t="str">
            <v>Packaging Sandabate</v>
          </cell>
        </row>
        <row r="881">
          <cell r="C881" t="str">
            <v>Plastic bag</v>
          </cell>
        </row>
        <row r="882">
          <cell r="C882" t="str">
            <v>Cup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AP"/>
      <sheetName val="Total"/>
      <sheetName val="TOOLS PROJECT (2)"/>
      <sheetName val="LATRINE"/>
      <sheetName val="Waste Water Station"/>
      <sheetName val="DRAINAGE"/>
      <sheetName val="SOIL STABILISATION"/>
      <sheetName val="Montly maintenance PVC"/>
      <sheetName val="Ring tanks"/>
      <sheetName val="Spring building"/>
      <sheetName val="Dam"/>
      <sheetName val="Cleaning"/>
      <sheetName val="Tanks  Rehab"/>
      <sheetName val="Pumps &amp; Generator"/>
      <sheetName val="Water Tool"/>
      <sheetName val="Pipe Line Support"/>
      <sheetName val="Tap Stand (Old)"/>
      <sheetName val="Tap Stand (Rehab)"/>
      <sheetName val="Wells rower pump"/>
      <sheetName val="Borehole spare parts"/>
      <sheetName val="Metalic Items"/>
      <sheetName val="HYGIENE TRAINING"/>
      <sheetName val="HOME VISIT"/>
      <sheetName val="SINGING CONTEST"/>
      <sheetName val="DRAWING CONTEST"/>
      <sheetName val="DRAINAGE CLEANING"/>
      <sheetName val="DRAMA"/>
      <sheetName val="HYGIENE KIT"/>
      <sheetName val="LATRINE KIT"/>
      <sheetName val="LATRINE KIT school"/>
      <sheetName val="DRAINAGE KIT"/>
      <sheetName val="HAND WASHING"/>
      <sheetName val="Larva counting"/>
      <sheetName val="ULV Spraying"/>
      <sheetName val="Chlorination spraying"/>
      <sheetName val="Price 2"/>
      <sheetName val="Price"/>
      <sheetName val="Feuil6"/>
      <sheetName val="TOOLS_PROJECT_(2)"/>
      <sheetName val="Waste_Water_Station"/>
      <sheetName val="SOIL_STABILISATION"/>
      <sheetName val="Montly_maintenance_PVC"/>
      <sheetName val="Ring_tanks"/>
      <sheetName val="Spring_building"/>
      <sheetName val="Tanks__Rehab"/>
      <sheetName val="Pumps_&amp;_Generator"/>
      <sheetName val="Water_Tool"/>
      <sheetName val="Pipe_Line_Support"/>
      <sheetName val="Tap_Stand_(Old)"/>
      <sheetName val="Tap_Stand_(Rehab)"/>
      <sheetName val="Wells_rower_pump"/>
      <sheetName val="Borehole_spare_parts"/>
      <sheetName val="Metalic_Items"/>
      <sheetName val="HYGIENE_TRAINING"/>
      <sheetName val="HOME_VISIT"/>
      <sheetName val="SINGING_CONTEST"/>
      <sheetName val="DRAWING_CONTEST"/>
      <sheetName val="DRAINAGE_CLEANING"/>
      <sheetName val="HYGIENE_KIT"/>
      <sheetName val="LATRINE_KIT"/>
      <sheetName val="LATRINE_KIT_school"/>
      <sheetName val="DRAINAGE_KIT"/>
      <sheetName val="HAND_WASHING"/>
      <sheetName val="Larva_counting"/>
      <sheetName val="ULV_Spraying"/>
      <sheetName val="Chlorination_spraying"/>
      <sheetName val="Price_2"/>
      <sheetName val="TOOLS_PROJECT_(2)1"/>
      <sheetName val="Waste_Water_Station1"/>
      <sheetName val="SOIL_STABILISATION1"/>
      <sheetName val="Montly_maintenance_PVC1"/>
      <sheetName val="Ring_tanks1"/>
      <sheetName val="Spring_building1"/>
      <sheetName val="Tanks__Rehab1"/>
      <sheetName val="Pumps_&amp;_Generator1"/>
      <sheetName val="Water_Tool1"/>
      <sheetName val="Pipe_Line_Support1"/>
      <sheetName val="Tap_Stand_(Old)1"/>
      <sheetName val="Tap_Stand_(Rehab)1"/>
      <sheetName val="Wells_rower_pump1"/>
      <sheetName val="Borehole_spare_parts1"/>
      <sheetName val="Metalic_Items1"/>
      <sheetName val="HYGIENE_TRAINING1"/>
      <sheetName val="HOME_VISIT1"/>
      <sheetName val="SINGING_CONTEST1"/>
      <sheetName val="DRAWING_CONTEST1"/>
      <sheetName val="DRAINAGE_CLEANING1"/>
      <sheetName val="HYGIENE_KIT1"/>
      <sheetName val="LATRINE_KIT1"/>
      <sheetName val="LATRINE_KIT_school1"/>
      <sheetName val="DRAINAGE_KIT1"/>
      <sheetName val="HAND_WASHING1"/>
      <sheetName val="Larva_counting1"/>
      <sheetName val="ULV_Spraying1"/>
      <sheetName val="Chlorination_spraying1"/>
      <sheetName val="Price_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>
        <row r="3">
          <cell r="C3" t="str">
            <v>2 cup system</v>
          </cell>
        </row>
        <row r="4">
          <cell r="C4" t="str">
            <v>2mm sifter</v>
          </cell>
        </row>
        <row r="5">
          <cell r="C5" t="str">
            <v>45° Elbow 2"</v>
          </cell>
        </row>
        <row r="6">
          <cell r="C6" t="str">
            <v>5mm sifter</v>
          </cell>
        </row>
        <row r="7">
          <cell r="C7" t="str">
            <v>7 kVA tri phase generator</v>
          </cell>
        </row>
        <row r="8">
          <cell r="C8" t="str">
            <v>90° Elbow (metal) 1 1/2"</v>
          </cell>
        </row>
        <row r="9">
          <cell r="C9" t="str">
            <v>90° Elbow (metal) 1 1/4"</v>
          </cell>
        </row>
        <row r="10">
          <cell r="C10" t="str">
            <v>90° Elbow (metal) 2"</v>
          </cell>
        </row>
        <row r="11">
          <cell r="C11" t="str">
            <v>90° Elbow (metal) 3"</v>
          </cell>
        </row>
        <row r="12">
          <cell r="C12" t="str">
            <v>Adjustable spanner 10"</v>
          </cell>
        </row>
        <row r="13">
          <cell r="C13" t="str">
            <v>Adjustable spanner 12"</v>
          </cell>
        </row>
        <row r="14">
          <cell r="C14" t="str">
            <v>Adjustable spanner 18"</v>
          </cell>
        </row>
        <row r="15">
          <cell r="C15" t="str">
            <v>Adjustable spanner 24"</v>
          </cell>
        </row>
        <row r="16">
          <cell r="C16" t="str">
            <v>Allen key n°1,5 to 10</v>
          </cell>
        </row>
        <row r="17">
          <cell r="C17" t="str">
            <v>Angle square</v>
          </cell>
        </row>
        <row r="18">
          <cell r="C18" t="str">
            <v>Anti-rust paint</v>
          </cell>
        </row>
        <row r="19">
          <cell r="C19" t="str">
            <v>Axe</v>
          </cell>
        </row>
        <row r="20">
          <cell r="C20" t="str">
            <v xml:space="preserve">Ball Bearing 6204z </v>
          </cell>
        </row>
        <row r="21">
          <cell r="C21" t="str">
            <v xml:space="preserve">Ball tap valve Dia ½” </v>
          </cell>
        </row>
        <row r="22">
          <cell r="C22" t="str">
            <v xml:space="preserve">Ball tap valve Dia ¾” </v>
          </cell>
        </row>
        <row r="23">
          <cell r="C23" t="str">
            <v>Ball Tap valve Dia 1/2"</v>
          </cell>
        </row>
        <row r="24">
          <cell r="C24" t="str">
            <v>Ball Tap valve Dia 3/4"</v>
          </cell>
        </row>
        <row r="25">
          <cell r="C25" t="str">
            <v>Ball Valve, PVC, 3" threaded F/F</v>
          </cell>
        </row>
        <row r="26">
          <cell r="C26" t="str">
            <v>Bamboo big</v>
          </cell>
        </row>
        <row r="27">
          <cell r="C27" t="str">
            <v>Bamboo medium</v>
          </cell>
        </row>
        <row r="28">
          <cell r="C28" t="str">
            <v>Bamboo plant</v>
          </cell>
        </row>
        <row r="29">
          <cell r="C29" t="str">
            <v>Bamboo small</v>
          </cell>
        </row>
        <row r="30">
          <cell r="C30" t="str">
            <v>Banana tree</v>
          </cell>
        </row>
        <row r="31">
          <cell r="C31" t="str">
            <v>Band clip</v>
          </cell>
        </row>
        <row r="32">
          <cell r="C32" t="str">
            <v>Band clip with bolt and nut system</v>
          </cell>
        </row>
        <row r="33">
          <cell r="C33" t="str">
            <v>Barbed wire</v>
          </cell>
        </row>
        <row r="34">
          <cell r="C34" t="str">
            <v>Bench vice</v>
          </cell>
        </row>
        <row r="35">
          <cell r="C35" t="str">
            <v>Bending pliers for Iron bar 6 - 8 mm</v>
          </cell>
        </row>
        <row r="36">
          <cell r="C36" t="str">
            <v>binding wire</v>
          </cell>
        </row>
        <row r="37">
          <cell r="C37" t="str">
            <v>Bladder 2000 L</v>
          </cell>
        </row>
        <row r="38">
          <cell r="C38" t="str">
            <v xml:space="preserve">bolt and nut 3/8" * 1 3/4" </v>
          </cell>
        </row>
        <row r="39">
          <cell r="C39" t="str">
            <v>bolt and nut 3/8" * 2 1/4"</v>
          </cell>
        </row>
        <row r="40">
          <cell r="C40" t="str">
            <v xml:space="preserve">bolt and nut 3/8" * 2 3/4" </v>
          </cell>
        </row>
        <row r="41">
          <cell r="C41" t="str">
            <v xml:space="preserve">bolt and nut 3/8" * 2 3/4" </v>
          </cell>
        </row>
        <row r="42">
          <cell r="C42" t="str">
            <v xml:space="preserve">bolt and nut 3/8" * 4 1/4" </v>
          </cell>
        </row>
        <row r="43">
          <cell r="C43" t="str">
            <v>Bottom slab 120cm</v>
          </cell>
        </row>
        <row r="44">
          <cell r="C44" t="str">
            <v>Box spanner n°10</v>
          </cell>
        </row>
        <row r="45">
          <cell r="C45" t="str">
            <v>Box spanner n°11</v>
          </cell>
        </row>
        <row r="46">
          <cell r="C46" t="str">
            <v>Box spanner n°12</v>
          </cell>
        </row>
        <row r="47">
          <cell r="C47" t="str">
            <v>Box spanner n°13</v>
          </cell>
        </row>
        <row r="48">
          <cell r="C48" t="str">
            <v>Box spanner n°14</v>
          </cell>
        </row>
        <row r="49">
          <cell r="C49" t="str">
            <v>Box spanner n°15</v>
          </cell>
        </row>
        <row r="50">
          <cell r="C50" t="str">
            <v>Box spanner n°16</v>
          </cell>
        </row>
        <row r="51">
          <cell r="C51" t="str">
            <v>Box spanner n°17</v>
          </cell>
        </row>
        <row r="52">
          <cell r="C52" t="str">
            <v>Box spanner n°18</v>
          </cell>
        </row>
        <row r="53">
          <cell r="C53" t="str">
            <v>Box spanner n°19</v>
          </cell>
        </row>
        <row r="54">
          <cell r="C54" t="str">
            <v>Box spanner n°20</v>
          </cell>
        </row>
        <row r="55">
          <cell r="C55" t="str">
            <v>Box spanner n°8</v>
          </cell>
        </row>
        <row r="56">
          <cell r="C56" t="str">
            <v>Box spanner n°9</v>
          </cell>
        </row>
        <row r="57">
          <cell r="C57" t="str">
            <v>Brass non-return valve + Stainless strainer, 3/4" threaded F</v>
          </cell>
        </row>
        <row r="58">
          <cell r="C58" t="str">
            <v>Bricks</v>
          </cell>
        </row>
        <row r="59">
          <cell r="C59" t="str">
            <v xml:space="preserve">Bronze gate valve ½” thread </v>
          </cell>
        </row>
        <row r="60">
          <cell r="C60" t="str">
            <v xml:space="preserve">Bronze gate valve ¾” thread </v>
          </cell>
        </row>
        <row r="61">
          <cell r="C61" t="str">
            <v>Bronze gate valve 1 1/2” thread</v>
          </cell>
        </row>
        <row r="62">
          <cell r="C62" t="str">
            <v>Bronze gate valve 1 1/4” thread</v>
          </cell>
        </row>
        <row r="63">
          <cell r="C63" t="str">
            <v xml:space="preserve">Bronze gate valve 1” thread </v>
          </cell>
        </row>
        <row r="64">
          <cell r="C64" t="str">
            <v xml:space="preserve">Bronze gate valve 2 1/2” thread </v>
          </cell>
        </row>
        <row r="65">
          <cell r="C65" t="str">
            <v xml:space="preserve">Bronze gate valve 2” thread </v>
          </cell>
        </row>
        <row r="66">
          <cell r="C66" t="str">
            <v xml:space="preserve">Bronze gate valve 3” thread </v>
          </cell>
        </row>
        <row r="67">
          <cell r="C67" t="str">
            <v xml:space="preserve">Bronze gate valve 4” thread </v>
          </cell>
        </row>
        <row r="68">
          <cell r="C68" t="str">
            <v xml:space="preserve">Bronze Swing check valve 1 1/2”thread </v>
          </cell>
        </row>
        <row r="69">
          <cell r="C69" t="str">
            <v xml:space="preserve">Bronze Swing check valve 1/2”thread </v>
          </cell>
        </row>
        <row r="70">
          <cell r="C70" t="str">
            <v xml:space="preserve">Bronze Swing check valve 1”thread </v>
          </cell>
        </row>
        <row r="71">
          <cell r="C71" t="str">
            <v xml:space="preserve">Bronze Swing check valve 2 1/2”thread </v>
          </cell>
        </row>
        <row r="72">
          <cell r="C72" t="str">
            <v xml:space="preserve">Bronze Swing check valve 2”thread </v>
          </cell>
        </row>
        <row r="73">
          <cell r="C73" t="str">
            <v xml:space="preserve">Bronze Swing check valve 3/4”thread </v>
          </cell>
        </row>
        <row r="74">
          <cell r="C74" t="str">
            <v>Bronze Swing check valve 3”thread</v>
          </cell>
        </row>
        <row r="75">
          <cell r="C75" t="str">
            <v>BronzeGate valve 2.5" Thread</v>
          </cell>
        </row>
        <row r="76">
          <cell r="C76" t="str">
            <v>Brush</v>
          </cell>
        </row>
        <row r="77">
          <cell r="C77" t="str">
            <v>Brush with long handle</v>
          </cell>
        </row>
        <row r="78">
          <cell r="C78" t="str">
            <v>BTI</v>
          </cell>
        </row>
        <row r="79">
          <cell r="C79" t="str">
            <v>Building line</v>
          </cell>
        </row>
        <row r="80">
          <cell r="C80" t="str">
            <v xml:space="preserve">Bush TP1-12 </v>
          </cell>
        </row>
        <row r="81">
          <cell r="C81" t="str">
            <v>Campwide activities</v>
          </cell>
        </row>
        <row r="82">
          <cell r="C82" t="str">
            <v>Cap  Ø11/2"</v>
          </cell>
        </row>
        <row r="83">
          <cell r="C83" t="str">
            <v>Cap PVC 3"</v>
          </cell>
        </row>
        <row r="84">
          <cell r="C84" t="str">
            <v>Cement (good quality)</v>
          </cell>
        </row>
        <row r="85">
          <cell r="C85" t="str">
            <v>Cement (low quality)</v>
          </cell>
        </row>
        <row r="86">
          <cell r="C86" t="str">
            <v>Cement (medium quality)</v>
          </cell>
        </row>
        <row r="87">
          <cell r="C87" t="str">
            <v>Certificates</v>
          </cell>
        </row>
        <row r="88">
          <cell r="C88" t="str">
            <v>Chain Coupling</v>
          </cell>
        </row>
        <row r="89">
          <cell r="C89" t="str">
            <v>Chickenwire for fencing</v>
          </cell>
        </row>
        <row r="90">
          <cell r="C90" t="str">
            <v>Chili</v>
          </cell>
        </row>
        <row r="91">
          <cell r="C91" t="str">
            <v>Chlorine</v>
          </cell>
        </row>
        <row r="92">
          <cell r="C92" t="str">
            <v>Coarse sand 0,5-2mm</v>
          </cell>
        </row>
        <row r="93">
          <cell r="C93" t="str">
            <v>Colored mason string 15m</v>
          </cell>
        </row>
        <row r="94">
          <cell r="C94" t="str">
            <v>Compactor</v>
          </cell>
        </row>
        <row r="95">
          <cell r="C95" t="str">
            <v>Concrete beam (15 x 10cm)</v>
          </cell>
        </row>
        <row r="96">
          <cell r="C96" t="str">
            <v>Concrete blocks</v>
          </cell>
        </row>
        <row r="97">
          <cell r="C97" t="str">
            <v>Concrete chisel</v>
          </cell>
        </row>
        <row r="98">
          <cell r="C98" t="str">
            <v>Concrete drill Ø 4 mm, L=75 mm</v>
          </cell>
        </row>
        <row r="99">
          <cell r="C99" t="str">
            <v>Concrete leveling ruler aluminum</v>
          </cell>
        </row>
        <row r="100">
          <cell r="C100" t="str">
            <v>Concrete leveling ruler wood</v>
          </cell>
        </row>
        <row r="101">
          <cell r="C101" t="str">
            <v>concrete mixer metal</v>
          </cell>
        </row>
        <row r="102">
          <cell r="C102" t="str">
            <v>concrete mixer plastic</v>
          </cell>
        </row>
        <row r="103">
          <cell r="C103" t="str">
            <v>Concrete pipe 20cm</v>
          </cell>
        </row>
        <row r="104">
          <cell r="C104" t="str">
            <v>Concrete pipe 40cm</v>
          </cell>
        </row>
        <row r="105">
          <cell r="C105" t="str">
            <v>Concrete pipe 60cm</v>
          </cell>
        </row>
        <row r="106">
          <cell r="C106" t="str">
            <v>Concrete pods (1m)</v>
          </cell>
        </row>
        <row r="107">
          <cell r="C107" t="str">
            <v>Concrete poles 3m</v>
          </cell>
        </row>
        <row r="108">
          <cell r="C108" t="str">
            <v>Concrete ring 100cm</v>
          </cell>
        </row>
        <row r="109">
          <cell r="C109" t="str">
            <v>Concrete ring 120cm</v>
          </cell>
        </row>
        <row r="110">
          <cell r="C110" t="str">
            <v>Concrete ring 150cm</v>
          </cell>
        </row>
        <row r="111">
          <cell r="C111" t="str">
            <v>Concrete ring 80 cm</v>
          </cell>
        </row>
        <row r="112">
          <cell r="C112" t="str">
            <v xml:space="preserve">Connect Rod </v>
          </cell>
        </row>
        <row r="113">
          <cell r="C113" t="str">
            <v xml:space="preserve">Connecting Rod TP1-5 </v>
          </cell>
        </row>
        <row r="114">
          <cell r="C114" t="str">
            <v>construction gloves</v>
          </cell>
        </row>
        <row r="115">
          <cell r="C115" t="str">
            <v>Corrugated iron sheet 10ft long</v>
          </cell>
        </row>
        <row r="116">
          <cell r="C116" t="str">
            <v>Crochet</v>
          </cell>
        </row>
        <row r="117">
          <cell r="C117" t="str">
            <v>Cross blade screwdriver</v>
          </cell>
        </row>
        <row r="118">
          <cell r="C118" t="str">
            <v>Crow bar</v>
          </cell>
        </row>
        <row r="119">
          <cell r="C119" t="str">
            <v>Cutting disk (all materials) Ø 230 mm</v>
          </cell>
        </row>
        <row r="120">
          <cell r="C120" t="str">
            <v xml:space="preserve">Cutting pliers </v>
          </cell>
        </row>
        <row r="121">
          <cell r="C121" t="str">
            <v>Cylinder</v>
          </cell>
        </row>
        <row r="122">
          <cell r="C122" t="str">
            <v>Cylinder Clip</v>
          </cell>
        </row>
        <row r="123">
          <cell r="C123" t="str">
            <v>Cylinder Gasket</v>
          </cell>
        </row>
        <row r="124">
          <cell r="C124" t="str">
            <v>Daily Worker cleaning campaign</v>
          </cell>
        </row>
        <row r="125">
          <cell r="C125" t="str">
            <v>Daily Worker drainage</v>
          </cell>
        </row>
        <row r="126">
          <cell r="C126" t="str">
            <v>Daily Worker drainage monitoring</v>
          </cell>
        </row>
        <row r="127">
          <cell r="C127" t="str">
            <v>Daily Worker for sewage disposal</v>
          </cell>
        </row>
        <row r="128">
          <cell r="C128" t="str">
            <v>Daily worker Fumigation</v>
          </cell>
        </row>
        <row r="129">
          <cell r="C129" t="str">
            <v>Daily Worker soil stabilisation</v>
          </cell>
        </row>
        <row r="130">
          <cell r="C130" t="str">
            <v>Daily Workers</v>
          </cell>
        </row>
        <row r="131">
          <cell r="C131" t="str">
            <v>Deltacide</v>
          </cell>
        </row>
        <row r="132">
          <cell r="C132" t="str">
            <v>Detergent biodegradable</v>
          </cell>
        </row>
        <row r="133">
          <cell r="C133" t="str">
            <v>Diamond disk (all materials) Ø 125 mm</v>
          </cell>
        </row>
        <row r="134">
          <cell r="C134" t="str">
            <v>Diesel</v>
          </cell>
        </row>
        <row r="135">
          <cell r="C135" t="str">
            <v>Discharge bassin</v>
          </cell>
        </row>
        <row r="136">
          <cell r="C136" t="str">
            <v>Door bults</v>
          </cell>
        </row>
        <row r="137">
          <cell r="C137" t="str">
            <v>Door for latrine (plywood)</v>
          </cell>
        </row>
        <row r="138">
          <cell r="C138" t="str">
            <v>Door handles</v>
          </cell>
        </row>
        <row r="139">
          <cell r="C139" t="str">
            <v>Drain Pipe PVC Ø1" x 4 m</v>
          </cell>
        </row>
        <row r="140">
          <cell r="C140" t="str">
            <v>Drainage Training</v>
          </cell>
        </row>
        <row r="141">
          <cell r="C141" t="str">
            <v>Drainage Training materials</v>
          </cell>
        </row>
        <row r="142">
          <cell r="C142" t="str">
            <v>Drama show</v>
          </cell>
        </row>
        <row r="143">
          <cell r="C143" t="str">
            <v>Drama team equipment</v>
          </cell>
        </row>
        <row r="144">
          <cell r="C144" t="str">
            <v>Drawing contest</v>
          </cell>
        </row>
        <row r="145">
          <cell r="C145" t="str">
            <v>Elbow  90° reduce (metal) 1"x1/2"</v>
          </cell>
        </row>
        <row r="146">
          <cell r="C146" t="str">
            <v>Elbow 45° (PVC) 1 1/2"</v>
          </cell>
        </row>
        <row r="147">
          <cell r="C147" t="str">
            <v>Elbow 45° (PVC) 1"</v>
          </cell>
        </row>
        <row r="148">
          <cell r="C148" t="str">
            <v>Elbow 45° (PVC) 1/2"</v>
          </cell>
        </row>
        <row r="149">
          <cell r="C149" t="str">
            <v>Elbow 45° (PVC) 2 1/2"</v>
          </cell>
        </row>
        <row r="150">
          <cell r="C150" t="str">
            <v>Elbow 45° (PVC) 2"</v>
          </cell>
        </row>
        <row r="151">
          <cell r="C151" t="str">
            <v>Elbow 45° (PVC) 3"</v>
          </cell>
        </row>
        <row r="152">
          <cell r="C152" t="str">
            <v>Elbow 45° (PVC) 3/4"</v>
          </cell>
        </row>
        <row r="153">
          <cell r="C153" t="str">
            <v>Elbow 45° (PVC) 4"</v>
          </cell>
        </row>
        <row r="154">
          <cell r="C154" t="str">
            <v>Elbow 90° PVC 20mm F</v>
          </cell>
        </row>
        <row r="155">
          <cell r="C155" t="str">
            <v>Elbow 90° PVC 3"</v>
          </cell>
        </row>
        <row r="156">
          <cell r="C156" t="str">
            <v>Elbow 90° reducer (PVC) 2x1 1/2"</v>
          </cell>
        </row>
        <row r="157">
          <cell r="C157" t="str">
            <v>Elbow 90° reducer (PVC)1 1/4"x1/2"</v>
          </cell>
        </row>
        <row r="158">
          <cell r="C158" t="str">
            <v>Elbow 90° reducer (PVC)1 1/4x3/4"</v>
          </cell>
        </row>
        <row r="159">
          <cell r="C159" t="str">
            <v>Electric Concrete mixer 160 litre</v>
          </cell>
        </row>
        <row r="160">
          <cell r="C160" t="str">
            <v>Electric hammer drill 32 W</v>
          </cell>
        </row>
        <row r="161">
          <cell r="C161" t="str">
            <v>Electric hand drill</v>
          </cell>
        </row>
        <row r="162">
          <cell r="C162" t="str">
            <v>Electric plane 82 mm</v>
          </cell>
        </row>
        <row r="163">
          <cell r="C163" t="str">
            <v>EM</v>
          </cell>
        </row>
        <row r="164">
          <cell r="C164" t="str">
            <v>Engine oil</v>
          </cell>
        </row>
        <row r="165">
          <cell r="C165" t="str">
            <v>EPDM hose, flexible spiralled, 1"</v>
          </cell>
        </row>
        <row r="166">
          <cell r="C166" t="str">
            <v>EPDM hose, flexible spiralled, 1"1/2</v>
          </cell>
        </row>
        <row r="167">
          <cell r="C167" t="str">
            <v>EPDM hose, flexible spiralled, 2"</v>
          </cell>
        </row>
        <row r="168">
          <cell r="C168" t="str">
            <v>EPDM hose, flexible spiralled, 2"1/2</v>
          </cell>
        </row>
        <row r="169">
          <cell r="C169" t="str">
            <v>Euca poles</v>
          </cell>
        </row>
        <row r="170">
          <cell r="C170" t="str">
            <v>Extrusion Welding machine</v>
          </cell>
        </row>
        <row r="171">
          <cell r="C171" t="str">
            <v>Fine sand 0,1-0,5mm</v>
          </cell>
        </row>
        <row r="172">
          <cell r="C172" t="str">
            <v>Flat blade screwdriver</v>
          </cell>
        </row>
        <row r="173">
          <cell r="C173" t="str">
            <v>Food cover dome</v>
          </cell>
        </row>
        <row r="174">
          <cell r="C174" t="str">
            <v>Foot Valve (Complete set)</v>
          </cell>
        </row>
        <row r="175">
          <cell r="C175" t="str">
            <v>Foot valve (hose) 2 1/2"</v>
          </cell>
        </row>
        <row r="176">
          <cell r="C176" t="str">
            <v>Foot valve (hose) 2"</v>
          </cell>
        </row>
        <row r="177">
          <cell r="C177" t="str">
            <v>Foot valve (hose)1 1/2"</v>
          </cell>
        </row>
        <row r="178">
          <cell r="C178" t="str">
            <v>Foot valve (metal) 1 1/4"</v>
          </cell>
        </row>
        <row r="179">
          <cell r="C179" t="str">
            <v>Foot valve (metal) 2"</v>
          </cell>
        </row>
        <row r="180">
          <cell r="C180" t="str">
            <v>Foot valve (metal) 3"</v>
          </cell>
        </row>
        <row r="181">
          <cell r="C181" t="str">
            <v>Foot valve (metal) 4"</v>
          </cell>
        </row>
        <row r="182">
          <cell r="C182" t="str">
            <v>Foot valve body</v>
          </cell>
        </row>
        <row r="183">
          <cell r="C183" t="str">
            <v>Foot valve hook</v>
          </cell>
        </row>
        <row r="184">
          <cell r="C184" t="str">
            <v>Foot valve o-ring</v>
          </cell>
        </row>
        <row r="185">
          <cell r="C185" t="str">
            <v>Foot valve rubber</v>
          </cell>
        </row>
        <row r="186">
          <cell r="C186" t="str">
            <v>Fumigating machine</v>
          </cell>
        </row>
        <row r="187">
          <cell r="C187" t="str">
            <v xml:space="preserve">Gasket TP1-26 </v>
          </cell>
        </row>
        <row r="188">
          <cell r="C188" t="str">
            <v xml:space="preserve">Glue for PVC </v>
          </cell>
        </row>
        <row r="189">
          <cell r="C189" t="str">
            <v>Graduated plastic bucket</v>
          </cell>
        </row>
        <row r="190">
          <cell r="C190" t="str">
            <v>Gravel</v>
          </cell>
        </row>
        <row r="191">
          <cell r="C191" t="str">
            <v>Gravels 0,5-1mm</v>
          </cell>
        </row>
        <row r="192">
          <cell r="C192" t="str">
            <v>Gravels 1-2mm</v>
          </cell>
        </row>
        <row r="193">
          <cell r="C193" t="str">
            <v>Grinder Ø disk max 125 mm</v>
          </cell>
        </row>
        <row r="194">
          <cell r="C194" t="str">
            <v>Hacksaw</v>
          </cell>
        </row>
        <row r="195">
          <cell r="C195" t="str">
            <v>Hacksaw blade</v>
          </cell>
        </row>
        <row r="196">
          <cell r="C196" t="str">
            <v>Hammer drill burin</v>
          </cell>
        </row>
        <row r="197">
          <cell r="C197" t="str">
            <v>Hammer good quality</v>
          </cell>
        </row>
        <row r="198">
          <cell r="C198" t="str">
            <v>Hammer medium quality</v>
          </cell>
        </row>
        <row r="199">
          <cell r="C199" t="str">
            <v>Hand brush</v>
          </cell>
        </row>
        <row r="200">
          <cell r="C200" t="str">
            <v>Handle</v>
          </cell>
        </row>
        <row r="201">
          <cell r="C201" t="str">
            <v>Handle rubber</v>
          </cell>
        </row>
        <row r="202">
          <cell r="C202" t="str">
            <v>Hard hats</v>
          </cell>
        </row>
        <row r="203">
          <cell r="C203" t="str">
            <v>Hatchet</v>
          </cell>
        </row>
        <row r="204">
          <cell r="C204" t="str">
            <v>Hawk (for plastering) 35 cm x 25 cm</v>
          </cell>
        </row>
        <row r="205">
          <cell r="C205" t="str">
            <v>HDPE sheet (7m x 140m)</v>
          </cell>
        </row>
        <row r="206">
          <cell r="C206" t="str">
            <v>Hexagonal Coupling</v>
          </cell>
        </row>
        <row r="207">
          <cell r="C207" t="str">
            <v>Hinge (big)</v>
          </cell>
        </row>
        <row r="208">
          <cell r="C208" t="str">
            <v>Hinge (medium)</v>
          </cell>
        </row>
        <row r="209">
          <cell r="C209" t="str">
            <v>Hinge (small)</v>
          </cell>
        </row>
        <row r="210">
          <cell r="C210" t="str">
            <v>Hoe (good quality)</v>
          </cell>
        </row>
        <row r="211">
          <cell r="C211" t="str">
            <v>Hoe (medium quality)</v>
          </cell>
        </row>
        <row r="212">
          <cell r="C212" t="str">
            <v>Honda Water pump</v>
          </cell>
        </row>
        <row r="213">
          <cell r="C213" t="str">
            <v>Hose coupling (Guillemin), 2"1/2 threaded M</v>
          </cell>
        </row>
        <row r="214">
          <cell r="C214" t="str">
            <v>Hot wedge Double Fusion Welding Machine</v>
          </cell>
        </row>
        <row r="215">
          <cell r="C215" t="str">
            <v>Hygiene Training</v>
          </cell>
        </row>
        <row r="216">
          <cell r="C216" t="str">
            <v>Hygiene Training Materials</v>
          </cell>
        </row>
        <row r="217">
          <cell r="C217" t="str">
            <v>IEC leaflets</v>
          </cell>
        </row>
        <row r="218">
          <cell r="C218" t="str">
            <v>IEC posters</v>
          </cell>
        </row>
        <row r="219">
          <cell r="C219" t="str">
            <v>Inlet pipes</v>
          </cell>
        </row>
        <row r="220">
          <cell r="C220" t="str">
            <v>Installation of HDPE sheet</v>
          </cell>
        </row>
        <row r="221">
          <cell r="C221" t="str">
            <v>Installation of HDPE sheet</v>
          </cell>
        </row>
        <row r="222">
          <cell r="C222" t="str">
            <v>Iron rod 16mm (smooth)</v>
          </cell>
        </row>
        <row r="223">
          <cell r="C223" t="str">
            <v>Iron rod 10mm (smooth)</v>
          </cell>
        </row>
        <row r="224">
          <cell r="C224" t="str">
            <v>Iron rod 10mm (twisted)</v>
          </cell>
        </row>
        <row r="225">
          <cell r="C225" t="str">
            <v>Iron rod 12mm (smooth)</v>
          </cell>
        </row>
        <row r="226">
          <cell r="C226" t="str">
            <v>Iron rod 12mm (twisted)</v>
          </cell>
        </row>
        <row r="227">
          <cell r="C227" t="str">
            <v>Iron rod 6mm (smooth)</v>
          </cell>
        </row>
        <row r="228">
          <cell r="C228" t="str">
            <v>Iron rod 6mm (twisted)</v>
          </cell>
        </row>
        <row r="229">
          <cell r="C229" t="str">
            <v>Iron rod 8mm (smooth)</v>
          </cell>
        </row>
        <row r="230">
          <cell r="C230" t="str">
            <v>Iron rod 8mm (twisted)</v>
          </cell>
        </row>
        <row r="231">
          <cell r="C231" t="str">
            <v>Iron rod 9mm (smooth)</v>
          </cell>
        </row>
        <row r="232">
          <cell r="C232" t="str">
            <v>Iron rod 9mm (twisted)</v>
          </cell>
        </row>
        <row r="233">
          <cell r="C233" t="str">
            <v>Juice</v>
          </cell>
        </row>
        <row r="234">
          <cell r="C234" t="str">
            <v>Kings grass</v>
          </cell>
        </row>
        <row r="235">
          <cell r="C235" t="str">
            <v>Kit protection (glove, masks, soap)</v>
          </cell>
        </row>
        <row r="236">
          <cell r="C236" t="str">
            <v>Labourer</v>
          </cell>
        </row>
        <row r="237">
          <cell r="C237" t="str">
            <v>Labourer drainage</v>
          </cell>
        </row>
        <row r="238">
          <cell r="C238" t="str">
            <v>Labourer soil stabilisation</v>
          </cell>
        </row>
        <row r="239">
          <cell r="C239" t="str">
            <v>Labourers for sewage disposal</v>
          </cell>
        </row>
        <row r="240">
          <cell r="C240" t="str">
            <v>Leather</v>
          </cell>
        </row>
        <row r="241">
          <cell r="C241" t="str">
            <v>Leaves</v>
          </cell>
        </row>
        <row r="242">
          <cell r="C242" t="str">
            <v>Lemon grass</v>
          </cell>
        </row>
        <row r="243">
          <cell r="C243" t="str">
            <v xml:space="preserve">Lime </v>
          </cell>
        </row>
        <row r="244">
          <cell r="C244" t="str">
            <v>Liquid soap</v>
          </cell>
        </row>
        <row r="245">
          <cell r="C245" t="str">
            <v>Lock (big)</v>
          </cell>
        </row>
        <row r="246">
          <cell r="C246" t="str">
            <v>Lock (medium)</v>
          </cell>
        </row>
        <row r="247">
          <cell r="C247" t="str">
            <v>Lock (small)</v>
          </cell>
        </row>
        <row r="248">
          <cell r="C248" t="str">
            <v>Lock fitting (big)</v>
          </cell>
        </row>
        <row r="249">
          <cell r="C249" t="str">
            <v>Lock fitting (medium)</v>
          </cell>
        </row>
        <row r="250">
          <cell r="C250" t="str">
            <v>Lock fitting (small)</v>
          </cell>
        </row>
        <row r="251">
          <cell r="C251" t="str">
            <v xml:space="preserve">lock nut 3/8" </v>
          </cell>
        </row>
        <row r="252">
          <cell r="C252" t="str">
            <v>Lysol</v>
          </cell>
        </row>
        <row r="253">
          <cell r="C253" t="str">
            <v>Machette</v>
          </cell>
        </row>
        <row r="254">
          <cell r="C254" t="str">
            <v>Mason clamp</v>
          </cell>
        </row>
        <row r="255">
          <cell r="C255" t="str">
            <v>Mason stay 0,90 m to 1,50 m</v>
          </cell>
        </row>
        <row r="256">
          <cell r="C256" t="str">
            <v>Mason stay 1,80 m to 3,10 m</v>
          </cell>
        </row>
        <row r="257">
          <cell r="C257" t="str">
            <v>Masonry Bolt 250 mm</v>
          </cell>
        </row>
        <row r="258">
          <cell r="C258" t="str">
            <v>Meshwire for fencing</v>
          </cell>
        </row>
        <row r="259">
          <cell r="C259" t="str">
            <v>Metal drill Ø 10 mm</v>
          </cell>
        </row>
        <row r="260">
          <cell r="C260" t="str">
            <v>metal file</v>
          </cell>
        </row>
        <row r="261">
          <cell r="C261" t="str">
            <v>Metal grinding disk Ø 230 mm</v>
          </cell>
        </row>
        <row r="262">
          <cell r="C262" t="str">
            <v>Metal tripod</v>
          </cell>
        </row>
        <row r="263">
          <cell r="C263" t="str">
            <v>Metalic ball valve 1 1/2"</v>
          </cell>
        </row>
        <row r="264">
          <cell r="C264" t="str">
            <v>Metalic ball valve 1"</v>
          </cell>
        </row>
        <row r="265">
          <cell r="C265" t="str">
            <v>Metalic ball valve 2"</v>
          </cell>
        </row>
        <row r="266">
          <cell r="C266" t="str">
            <v>Metalic ball valve 3"</v>
          </cell>
        </row>
        <row r="267">
          <cell r="C267" t="str">
            <v>Metalic ball valve 4"</v>
          </cell>
        </row>
        <row r="268">
          <cell r="C268" t="str">
            <v>Meter 5m</v>
          </cell>
        </row>
        <row r="269">
          <cell r="C269" t="str">
            <v>MoPH</v>
          </cell>
        </row>
        <row r="270">
          <cell r="C270" t="str">
            <v>Mortar blocks</v>
          </cell>
        </row>
        <row r="271">
          <cell r="C271" t="str">
            <v>Mosquito net</v>
          </cell>
        </row>
        <row r="272">
          <cell r="C272" t="str">
            <v>Music contest</v>
          </cell>
        </row>
        <row r="273">
          <cell r="C273" t="str">
            <v>Nail 1"</v>
          </cell>
        </row>
        <row r="274">
          <cell r="C274" t="str">
            <v>Nail 1.5"</v>
          </cell>
        </row>
        <row r="275">
          <cell r="C275" t="str">
            <v>Nail 2"</v>
          </cell>
        </row>
        <row r="276">
          <cell r="C276" t="str">
            <v>Nail 2.5"</v>
          </cell>
        </row>
        <row r="277">
          <cell r="C277" t="str">
            <v>Nail 3"</v>
          </cell>
        </row>
        <row r="278">
          <cell r="C278" t="str">
            <v>Nail 4"</v>
          </cell>
        </row>
        <row r="279">
          <cell r="C279" t="str">
            <v>Nail 5"</v>
          </cell>
        </row>
        <row r="280">
          <cell r="C280" t="str">
            <v>Nail claw 600 mm</v>
          </cell>
        </row>
        <row r="281">
          <cell r="C281" t="str">
            <v xml:space="preserve">Nail for corrugated iron sheet </v>
          </cell>
        </row>
        <row r="282">
          <cell r="C282" t="str">
            <v>Nipple Nomal (metal) 1 1/4"</v>
          </cell>
        </row>
        <row r="283">
          <cell r="C283" t="str">
            <v>Nipple Nomal (metal) 1"</v>
          </cell>
        </row>
        <row r="284">
          <cell r="C284" t="str">
            <v xml:space="preserve">Nipple Nomal (metal) 1/2" </v>
          </cell>
        </row>
        <row r="285">
          <cell r="C285" t="str">
            <v>Nipple Nomal (metal) 2"</v>
          </cell>
        </row>
        <row r="286">
          <cell r="C286" t="str">
            <v>Nipple Nomal (metal) 3"</v>
          </cell>
        </row>
        <row r="287">
          <cell r="C287" t="str">
            <v>Nipple Nomal (metal) 3/4"</v>
          </cell>
        </row>
        <row r="288">
          <cell r="C288" t="str">
            <v>Nipple Nomal(PVC) 1"</v>
          </cell>
        </row>
        <row r="289">
          <cell r="C289" t="str">
            <v>Nipple Nomal(PVC) 1/2"</v>
          </cell>
        </row>
        <row r="290">
          <cell r="C290" t="str">
            <v>Nipple Nomal(PVC) 3/4"</v>
          </cell>
        </row>
        <row r="291">
          <cell r="C291" t="str">
            <v>Nipple Pipe(metal) 1 1/4"(10cm,length)</v>
          </cell>
        </row>
        <row r="292">
          <cell r="C292" t="str">
            <v>Nipple Pipe(metal) 1 1/4"(25cm,length)</v>
          </cell>
        </row>
        <row r="293">
          <cell r="C293" t="str">
            <v>Nipple Pipe(metal) 1 1/4"(30cm,length)</v>
          </cell>
        </row>
        <row r="294">
          <cell r="C294" t="str">
            <v>Nipple Pipe(metal) 1 1/4"(50cm,length)</v>
          </cell>
        </row>
        <row r="295">
          <cell r="C295" t="str">
            <v>Non-Return valve (metal) 1 1/2"</v>
          </cell>
        </row>
        <row r="296">
          <cell r="C296" t="str">
            <v>Non-Return valve (metal) 1/2"</v>
          </cell>
        </row>
        <row r="297">
          <cell r="C297" t="str">
            <v>Non-Return valve (metal) 2 1/2"</v>
          </cell>
        </row>
        <row r="298">
          <cell r="C298" t="str">
            <v>Non-Return valve (metal) 2"</v>
          </cell>
        </row>
        <row r="299">
          <cell r="C299" t="str">
            <v>Non-Return valve (metal) 3'</v>
          </cell>
        </row>
        <row r="300">
          <cell r="C300" t="str">
            <v>Non-Return valve (metal) 3/4</v>
          </cell>
        </row>
        <row r="301">
          <cell r="C301" t="str">
            <v>Non-Return valve (metal) 4"</v>
          </cell>
        </row>
        <row r="302">
          <cell r="C302" t="str">
            <v>Lift type check valce 2 1/2"</v>
          </cell>
        </row>
        <row r="303">
          <cell r="C303" t="str">
            <v>Nozzle metal 2"</v>
          </cell>
        </row>
        <row r="304">
          <cell r="C304" t="str">
            <v>Nozzle PVC 1"</v>
          </cell>
        </row>
        <row r="305">
          <cell r="C305" t="str">
            <v>Nozzle PVC 3/4"</v>
          </cell>
        </row>
        <row r="306">
          <cell r="C306" t="str">
            <v>Nut 1/4" (lock nut)</v>
          </cell>
        </row>
        <row r="307">
          <cell r="C307" t="str">
            <v>Nut 3/8"</v>
          </cell>
        </row>
        <row r="308">
          <cell r="C308" t="str">
            <v>Oil</v>
          </cell>
        </row>
        <row r="309">
          <cell r="C309" t="str">
            <v>Onion tank 5000 L</v>
          </cell>
        </row>
        <row r="310">
          <cell r="C310" t="str">
            <v>Open ended spanner 10 x 11 mm</v>
          </cell>
        </row>
        <row r="311">
          <cell r="C311" t="str">
            <v>Open ended spanner 12 x 13 mm</v>
          </cell>
        </row>
        <row r="312">
          <cell r="C312" t="str">
            <v xml:space="preserve">Open ended spanner 14 x 15 mm </v>
          </cell>
        </row>
        <row r="313">
          <cell r="C313" t="str">
            <v>Open ended spanner 16 x 17 mm</v>
          </cell>
        </row>
        <row r="314">
          <cell r="C314" t="str">
            <v>Open ended spanner 18 x 19 mm</v>
          </cell>
        </row>
        <row r="315">
          <cell r="C315" t="str">
            <v>Open ended spanner 20 x 22 mm</v>
          </cell>
        </row>
        <row r="316">
          <cell r="C316" t="str">
            <v>Open ended spanner 21 x 23 mm</v>
          </cell>
        </row>
        <row r="317">
          <cell r="C317" t="str">
            <v>Open ended spanner 22 x 24 mm</v>
          </cell>
        </row>
        <row r="318">
          <cell r="C318" t="str">
            <v>Open ended spanner 24x 27 mm</v>
          </cell>
        </row>
        <row r="319">
          <cell r="C319" t="str">
            <v>Open ended spanner 27x 30 mm</v>
          </cell>
        </row>
        <row r="320">
          <cell r="C320" t="str">
            <v>Open ended spanner 30x 32 mm</v>
          </cell>
        </row>
        <row r="321">
          <cell r="C321" t="str">
            <v>Open ended spanner 32x 36 mm</v>
          </cell>
        </row>
        <row r="322">
          <cell r="C322" t="str">
            <v>O-ring rubber</v>
          </cell>
        </row>
        <row r="323">
          <cell r="C323" t="str">
            <v>Outlet pipe</v>
          </cell>
        </row>
        <row r="324">
          <cell r="C324" t="str">
            <v>Over Flow Pipe Ø1" x 4 m</v>
          </cell>
        </row>
        <row r="325">
          <cell r="C325" t="str">
            <v>Overalls</v>
          </cell>
        </row>
        <row r="326">
          <cell r="C326" t="str">
            <v xml:space="preserve">Packing </v>
          </cell>
        </row>
        <row r="327">
          <cell r="C327" t="str">
            <v xml:space="preserve">Packing Nut TP1-9 </v>
          </cell>
        </row>
        <row r="328">
          <cell r="C328" t="str">
            <v>Paint brush</v>
          </cell>
        </row>
        <row r="329">
          <cell r="C329" t="str">
            <v>Paint roller</v>
          </cell>
        </row>
        <row r="330">
          <cell r="C330" t="str">
            <v>Paintbrush low quality</v>
          </cell>
        </row>
        <row r="331">
          <cell r="C331" t="str">
            <v>Papaya tree</v>
          </cell>
        </row>
        <row r="332">
          <cell r="C332" t="str">
            <v>PE  water tank 2000L</v>
          </cell>
        </row>
        <row r="333">
          <cell r="C333" t="str">
            <v>PE 90° Elbow 2"</v>
          </cell>
        </row>
        <row r="334">
          <cell r="C334" t="str">
            <v>PE 90° Tee 2"</v>
          </cell>
        </row>
        <row r="335">
          <cell r="C335" t="str">
            <v>PE coupling 2"</v>
          </cell>
        </row>
        <row r="336">
          <cell r="C336" t="str">
            <v>PE Male Adaptor 2"</v>
          </cell>
        </row>
        <row r="337">
          <cell r="C337" t="str">
            <v>PE pipe 2"</v>
          </cell>
        </row>
        <row r="338">
          <cell r="C338" t="str">
            <v>Petrol</v>
          </cell>
        </row>
        <row r="339">
          <cell r="C339" t="str">
            <v>Petrol engine concrete mixer 250 litre</v>
          </cell>
        </row>
        <row r="340">
          <cell r="C340" t="str">
            <v>Petrol engine concrete mixer 360 litre</v>
          </cell>
        </row>
        <row r="341">
          <cell r="C341" t="str">
            <v>Pickaxe</v>
          </cell>
        </row>
        <row r="342">
          <cell r="C342" t="str">
            <v>Pincers</v>
          </cell>
        </row>
        <row r="343">
          <cell r="C343" t="str">
            <v>Pipe Nomal(metal) 1 1/2" (6 m long)</v>
          </cell>
        </row>
        <row r="344">
          <cell r="C344" t="str">
            <v>Pipe Nomal(metal) 1"</v>
          </cell>
        </row>
        <row r="345">
          <cell r="C345" t="str">
            <v>Pipe Nomal(metal) 3" (6 m long)</v>
          </cell>
        </row>
        <row r="346">
          <cell r="C346" t="str">
            <v>Pipe Nomal(metal) 6"</v>
          </cell>
        </row>
        <row r="347">
          <cell r="C347" t="str">
            <v>Pipe PVC 1" NP 5 bar</v>
          </cell>
        </row>
        <row r="348">
          <cell r="C348" t="str">
            <v>Pipe PVC 1"1/2 NP 6 bar</v>
          </cell>
        </row>
        <row r="349">
          <cell r="C349" t="str">
            <v>Pipe PVC 1"1/4 NP 6 bar</v>
          </cell>
        </row>
        <row r="350">
          <cell r="C350" t="str">
            <v>Pipe PVC 110mm NP 16 bar</v>
          </cell>
        </row>
        <row r="351">
          <cell r="C351" t="str">
            <v>Pipe PVC 2" NP 6 bar</v>
          </cell>
        </row>
        <row r="352">
          <cell r="C352" t="str">
            <v>Pipe PVC 2"1/2 NP 6 bar</v>
          </cell>
        </row>
        <row r="353">
          <cell r="C353" t="str">
            <v>Pipe PVC 20mm NP 10 bar</v>
          </cell>
        </row>
        <row r="354">
          <cell r="C354" t="str">
            <v>Pipe PVC 20mm NP 6 bar</v>
          </cell>
        </row>
        <row r="355">
          <cell r="C355" t="str">
            <v>Pipe PVC 3" NP 5 bar</v>
          </cell>
        </row>
        <row r="356">
          <cell r="C356" t="str">
            <v>Pipe PVC 3" NP 6 bar</v>
          </cell>
        </row>
        <row r="357">
          <cell r="C357" t="str">
            <v>Pipe PVC 4" NP 5 bar</v>
          </cell>
        </row>
        <row r="358">
          <cell r="C358" t="str">
            <v>Pipe PVC ext. Diam. 140mm threaded M/F</v>
          </cell>
        </row>
        <row r="359">
          <cell r="C359" t="str">
            <v>Pipe PVC ext. Diam. 48mm threaded M/F</v>
          </cell>
        </row>
        <row r="360">
          <cell r="C360" t="str">
            <v>Piston (Complete Set)</v>
          </cell>
        </row>
        <row r="361">
          <cell r="C361" t="str">
            <v>Piston Inf</v>
          </cell>
        </row>
        <row r="362">
          <cell r="C362" t="str">
            <v>Piston Leather</v>
          </cell>
        </row>
        <row r="363">
          <cell r="C363" t="str">
            <v>Piston rod</v>
          </cell>
        </row>
        <row r="364">
          <cell r="C364" t="str">
            <v>Piston rubber</v>
          </cell>
        </row>
        <row r="365">
          <cell r="C365" t="str">
            <v>Piston Sup</v>
          </cell>
        </row>
        <row r="366">
          <cell r="C366" t="str">
            <v>Plane</v>
          </cell>
        </row>
        <row r="367">
          <cell r="C367" t="str">
            <v>Plastic basket (big)</v>
          </cell>
        </row>
        <row r="368">
          <cell r="C368" t="str">
            <v>Plastic brush</v>
          </cell>
        </row>
        <row r="369">
          <cell r="C369" t="str">
            <v>Plastic bucket 10 litre</v>
          </cell>
        </row>
        <row r="370">
          <cell r="C370" t="str">
            <v>Plastic bucket 15 litre</v>
          </cell>
        </row>
        <row r="371">
          <cell r="C371" t="str">
            <v>Plastic bucket 20 litre</v>
          </cell>
        </row>
        <row r="372">
          <cell r="C372" t="str">
            <v>Plastic container (50L)</v>
          </cell>
        </row>
        <row r="373">
          <cell r="C373" t="str">
            <v>Plastic container with tap</v>
          </cell>
        </row>
        <row r="374">
          <cell r="C374" t="str">
            <v>Plastic gloves</v>
          </cell>
        </row>
        <row r="375">
          <cell r="C375" t="str">
            <v>Plastic sac</v>
          </cell>
        </row>
        <row r="376">
          <cell r="C376" t="str">
            <v>Plastic sheeting 4mx5m</v>
          </cell>
        </row>
        <row r="377">
          <cell r="C377" t="str">
            <v xml:space="preserve">Pliers </v>
          </cell>
        </row>
        <row r="378">
          <cell r="C378" t="str">
            <v>plug for drain pipe Ø1"</v>
          </cell>
        </row>
        <row r="379">
          <cell r="C379" t="str">
            <v>Plumbob</v>
          </cell>
        </row>
        <row r="380">
          <cell r="C380" t="str">
            <v>Plywood 3mm thick</v>
          </cell>
        </row>
        <row r="381">
          <cell r="C381" t="str">
            <v>Plywood 4mm thick</v>
          </cell>
        </row>
        <row r="382">
          <cell r="C382" t="str">
            <v xml:space="preserve">Poppet Valve Gasket </v>
          </cell>
        </row>
        <row r="383">
          <cell r="C383" t="str">
            <v xml:space="preserve">Powder for mason string (red or blue) 225 g </v>
          </cell>
        </row>
        <row r="384">
          <cell r="C384" t="str">
            <v>Putaraksa</v>
          </cell>
        </row>
        <row r="385">
          <cell r="C385" t="str">
            <v>PVC  stripper</v>
          </cell>
        </row>
        <row r="386">
          <cell r="C386" t="str">
            <v xml:space="preserve">PVC ball valve Dia ½” </v>
          </cell>
        </row>
        <row r="387">
          <cell r="C387" t="str">
            <v xml:space="preserve">PVC ball valve Dia ¾” </v>
          </cell>
        </row>
        <row r="388">
          <cell r="C388" t="str">
            <v xml:space="preserve">PVC ball valve Dia 1 1/2” </v>
          </cell>
        </row>
        <row r="389">
          <cell r="C389" t="str">
            <v xml:space="preserve">PVC ball valve Dia 1” </v>
          </cell>
        </row>
        <row r="390">
          <cell r="C390" t="str">
            <v xml:space="preserve">PVC ball valve Dia 2 1/2” </v>
          </cell>
        </row>
        <row r="391">
          <cell r="C391" t="str">
            <v xml:space="preserve">PVC ball valve Dia 2” </v>
          </cell>
        </row>
        <row r="392">
          <cell r="C392" t="str">
            <v xml:space="preserve">PVC ball valve Dia 3” </v>
          </cell>
        </row>
        <row r="393">
          <cell r="C393" t="str">
            <v>PVC ball valve Dia.1 1/2"</v>
          </cell>
        </row>
        <row r="394">
          <cell r="C394" t="str">
            <v>PVC ball valve Dia.1/2"</v>
          </cell>
        </row>
        <row r="395">
          <cell r="C395" t="str">
            <v>PVC ball valve Dia.2"</v>
          </cell>
        </row>
        <row r="396">
          <cell r="C396" t="str">
            <v>PVC ball valve Dia.3"</v>
          </cell>
        </row>
        <row r="397">
          <cell r="C397" t="str">
            <v>PVC ball valve Dia.3/4"</v>
          </cell>
        </row>
        <row r="398">
          <cell r="C398" t="str">
            <v>PVC Elbow 90 Dia 1"</v>
          </cell>
        </row>
        <row r="399">
          <cell r="C399" t="str">
            <v>PVC Elbow 90 Dia 1.5"</v>
          </cell>
        </row>
        <row r="400">
          <cell r="C400" t="str">
            <v>PVC Elbow 90 Dia 1/2"</v>
          </cell>
        </row>
        <row r="401">
          <cell r="C401" t="str">
            <v>PVC Elbow 90 Dia 2"</v>
          </cell>
        </row>
        <row r="402">
          <cell r="C402" t="str">
            <v>PVC Elbow 90 Dia 3"</v>
          </cell>
        </row>
        <row r="403">
          <cell r="C403" t="str">
            <v>PVC Elbow 90 Dia 3/4"</v>
          </cell>
        </row>
        <row r="404">
          <cell r="C404" t="str">
            <v>PVC Elbow 90° reducer 1 1/4"x1/2"</v>
          </cell>
        </row>
        <row r="405">
          <cell r="C405" t="str">
            <v>PVC Elbow 90° reducer 1 1/4x3/4"</v>
          </cell>
        </row>
        <row r="406">
          <cell r="C406" t="str">
            <v>PVC Elbow 90° reducer 2x1 1/2"</v>
          </cell>
        </row>
        <row r="407">
          <cell r="C407" t="str">
            <v xml:space="preserve">PVC Elbow 90o Dia ½”, thickness 8.5mm </v>
          </cell>
        </row>
        <row r="408">
          <cell r="C408" t="str">
            <v xml:space="preserve">PVC Elbow 90o Dia ¾”, thickness 8.5mm </v>
          </cell>
        </row>
        <row r="409">
          <cell r="C409" t="str">
            <v xml:space="preserve">PVC Elbow 90o Dia 1 1/2”, thickness 8.5mm </v>
          </cell>
        </row>
        <row r="410">
          <cell r="C410" t="str">
            <v xml:space="preserve">PVC Elbow 90o Dia 1 1/4”, thickness 8.5mm </v>
          </cell>
        </row>
        <row r="411">
          <cell r="C411" t="str">
            <v xml:space="preserve">PVC Elbow 90o Dia 1”, thickness 8.5mm </v>
          </cell>
        </row>
        <row r="412">
          <cell r="C412" t="str">
            <v xml:space="preserve">PVC Elbow 90o Dia 2 1/2”, thickness 8.5mm </v>
          </cell>
        </row>
        <row r="413">
          <cell r="C413" t="str">
            <v xml:space="preserve">PVC Elbow 90o Dia 2”, thickness 8.5mm </v>
          </cell>
        </row>
        <row r="414">
          <cell r="C414" t="str">
            <v xml:space="preserve">PVC Elbow 90o Dia 3”, thickness 8.5mm </v>
          </cell>
        </row>
        <row r="415">
          <cell r="C415" t="str">
            <v xml:space="preserve">PVC Elbow 90o Dia 4”, thickness 8.5mm </v>
          </cell>
        </row>
        <row r="416">
          <cell r="C416" t="str">
            <v>PVC Faucet cap 1 1/2"</v>
          </cell>
        </row>
        <row r="417">
          <cell r="C417" t="str">
            <v>PVC Faucet cap 1 1/4"</v>
          </cell>
        </row>
        <row r="418">
          <cell r="C418" t="str">
            <v>PVC Faucet cap 1"</v>
          </cell>
        </row>
        <row r="419">
          <cell r="C419" t="str">
            <v>PVC Faucet cap 1/2"</v>
          </cell>
        </row>
        <row r="420">
          <cell r="C420" t="str">
            <v>PVC Faucet cap 2 1/2"</v>
          </cell>
        </row>
        <row r="421">
          <cell r="C421" t="str">
            <v>PVC Faucet cap 2"</v>
          </cell>
        </row>
        <row r="422">
          <cell r="C422" t="str">
            <v>PVC Faucet cap 3/4"</v>
          </cell>
        </row>
        <row r="423">
          <cell r="C423" t="str">
            <v>PVC Faucet cap 4"</v>
          </cell>
        </row>
        <row r="424">
          <cell r="C424" t="str">
            <v>PVC Faucet Socke Dia 1"</v>
          </cell>
        </row>
        <row r="425">
          <cell r="C425" t="str">
            <v>PVC Faucet Socke Dia 1/2"</v>
          </cell>
        </row>
        <row r="426">
          <cell r="C426" t="str">
            <v>PVC Faucet Socke Dia 2"</v>
          </cell>
        </row>
        <row r="427">
          <cell r="C427" t="str">
            <v>PVC Faucet Socke Dia 3"</v>
          </cell>
        </row>
        <row r="428">
          <cell r="C428" t="str">
            <v>PVC Faucet Socke Dia 3/4"</v>
          </cell>
        </row>
        <row r="429">
          <cell r="C429" t="str">
            <v>PVC Faucet socket 1 1/2"</v>
          </cell>
        </row>
        <row r="430">
          <cell r="C430" t="str">
            <v>PVC Faucet socket 1 1/4"</v>
          </cell>
        </row>
        <row r="431">
          <cell r="C431" t="str">
            <v>PVC Faucet socket 1"</v>
          </cell>
        </row>
        <row r="432">
          <cell r="C432" t="str">
            <v>PVC Faucet socket 1/2"</v>
          </cell>
        </row>
        <row r="433">
          <cell r="C433" t="str">
            <v>PVC Faucet socket 2 1/2"</v>
          </cell>
        </row>
        <row r="434">
          <cell r="C434" t="str">
            <v>PVC Faucet socket 2"</v>
          </cell>
        </row>
        <row r="435">
          <cell r="C435" t="str">
            <v>PVC Faucet socket 3"</v>
          </cell>
        </row>
        <row r="436">
          <cell r="C436" t="str">
            <v>PVC Faucet socket 3/4"</v>
          </cell>
        </row>
        <row r="437">
          <cell r="C437" t="str">
            <v>PVC Faucet socket 4"</v>
          </cell>
        </row>
        <row r="438">
          <cell r="C438" t="str">
            <v>PVC Faucet socket Dia ½”thickness 8.5mm</v>
          </cell>
        </row>
        <row r="439">
          <cell r="C439" t="str">
            <v xml:space="preserve">PVC Faucet socket Dia ¾”, thickness 8.5mm </v>
          </cell>
        </row>
        <row r="440">
          <cell r="C440" t="str">
            <v>PVC Faucet socket Dia 1 1/2”, thickness 8.5mm</v>
          </cell>
        </row>
        <row r="441">
          <cell r="C441" t="str">
            <v>PVC Faucet socket Dia 1”, thickness 8.5mm</v>
          </cell>
        </row>
        <row r="442">
          <cell r="C442" t="str">
            <v>PVC Faucet socket Dia 2”, thickness 8.5mm</v>
          </cell>
        </row>
        <row r="443">
          <cell r="C443" t="str">
            <v xml:space="preserve">PVC Faucet socket Dia 3”, thickness 8.5mm </v>
          </cell>
        </row>
        <row r="444">
          <cell r="C444" t="str">
            <v>PVC Foot Valve 1 1/2"</v>
          </cell>
        </row>
        <row r="445">
          <cell r="C445" t="str">
            <v>PVC Foot Valve 1 1/4"</v>
          </cell>
        </row>
        <row r="446">
          <cell r="C446" t="str">
            <v>PVC Foot Valve 2"</v>
          </cell>
        </row>
        <row r="447">
          <cell r="C447" t="str">
            <v>PVC Foot valve 3"</v>
          </cell>
        </row>
        <row r="448">
          <cell r="C448" t="str">
            <v>PVC Foot valve Dia 3" Thread</v>
          </cell>
        </row>
        <row r="449">
          <cell r="C449" t="str">
            <v>PVC foot valve dia 3” thread</v>
          </cell>
        </row>
        <row r="450">
          <cell r="C450" t="str">
            <v>PVC Glue</v>
          </cell>
        </row>
        <row r="451">
          <cell r="C451" t="str">
            <v>PVC Glue  500g</v>
          </cell>
        </row>
        <row r="452">
          <cell r="C452" t="str">
            <v xml:space="preserve">PVC pipe Dia ½”, 4m long thickness 8.5mm </v>
          </cell>
        </row>
        <row r="453">
          <cell r="C453" t="str">
            <v xml:space="preserve">PVC pipe Dia ¾”, 4m long thickness 8.5mm           </v>
          </cell>
        </row>
        <row r="454">
          <cell r="C454" t="str">
            <v>PVC pipe Dia 1 1/2”, 4m long thickness 8.5mm</v>
          </cell>
        </row>
        <row r="455">
          <cell r="C455" t="str">
            <v xml:space="preserve">PVC pipe Dia 1 1/4”, 4m long thickness 8.5mm       </v>
          </cell>
        </row>
        <row r="456">
          <cell r="C456" t="str">
            <v xml:space="preserve">PVC pipe Dia 1”, 4m long thickness 8.5mm       </v>
          </cell>
        </row>
        <row r="457">
          <cell r="C457" t="str">
            <v xml:space="preserve">PVC pipe Dia 2.5”, 4m long thickness 8.5mm </v>
          </cell>
        </row>
        <row r="458">
          <cell r="C458" t="str">
            <v xml:space="preserve">PVC pipe Dia 2”, 4m long thickness 8.5mm </v>
          </cell>
        </row>
        <row r="459">
          <cell r="C459" t="str">
            <v xml:space="preserve">PVC Reduce Tee 1 1/2x1 1/2x1 1/2" </v>
          </cell>
        </row>
        <row r="460">
          <cell r="C460" t="str">
            <v xml:space="preserve">PVC Reduce Tee 1 1/2x1 1/2x1 3/4" </v>
          </cell>
        </row>
        <row r="461">
          <cell r="C461" t="str">
            <v xml:space="preserve">PVC Reduce Tee 1 1/2x1 1/2x1" </v>
          </cell>
        </row>
        <row r="462">
          <cell r="C462" t="str">
            <v>PVC Reduce Tee 1"x1"x1/2"</v>
          </cell>
        </row>
        <row r="463">
          <cell r="C463" t="str">
            <v>PVC Reduce Tee 1"x1"x3/4"</v>
          </cell>
        </row>
        <row r="464">
          <cell r="C464" t="str">
            <v>PVC Reduce Tee 2 1/2"x2 1/2"x1 1/2"</v>
          </cell>
        </row>
        <row r="465">
          <cell r="C465" t="str">
            <v>PVC Reduce Tee 2 1/2"x2 1/2"x1"</v>
          </cell>
        </row>
        <row r="466">
          <cell r="C466" t="str">
            <v>PVC Reduce Tee 2"x2"x1 1/2"</v>
          </cell>
        </row>
        <row r="467">
          <cell r="C467" t="str">
            <v>PVC Reduce Tee 2"x2"x1"</v>
          </cell>
        </row>
        <row r="468">
          <cell r="C468" t="str">
            <v>PVC Reduce Tee 2"x2"x1/2"</v>
          </cell>
        </row>
        <row r="469">
          <cell r="C469" t="str">
            <v>PVC Reduce Tee 2"x2"x3/4"</v>
          </cell>
        </row>
        <row r="470">
          <cell r="C470" t="str">
            <v>PVC Reduce Tee 3"x3"x1 1/2"</v>
          </cell>
        </row>
        <row r="471">
          <cell r="C471" t="str">
            <v>PVC Reduce Tee 3"x3"x1"</v>
          </cell>
        </row>
        <row r="472">
          <cell r="C472" t="str">
            <v>PVC Reduce Tee 3"x3"x1/2"</v>
          </cell>
        </row>
        <row r="473">
          <cell r="C473" t="str">
            <v>PVC Reduce Tee 3"x3"x2 1/2"</v>
          </cell>
        </row>
        <row r="474">
          <cell r="C474" t="str">
            <v>PVC Reduce Tee 3"x3"x2"</v>
          </cell>
        </row>
        <row r="475">
          <cell r="C475" t="str">
            <v>PVC Reduce Tee 3"x3"x3/4"</v>
          </cell>
        </row>
        <row r="476">
          <cell r="C476" t="str">
            <v>PVC Reduce Tee 3/4"x3/4"x1/2"</v>
          </cell>
        </row>
        <row r="477">
          <cell r="C477" t="str">
            <v>PVC Reduce Tee 4"x4"x3"</v>
          </cell>
        </row>
        <row r="478">
          <cell r="C478" t="str">
            <v>PVC socket Dia ½”, thickness 8.5mm</v>
          </cell>
        </row>
        <row r="479">
          <cell r="C479" t="str">
            <v xml:space="preserve">PVC socket Dia ¾”, thickness 8.5mm </v>
          </cell>
        </row>
        <row r="480">
          <cell r="C480" t="str">
            <v xml:space="preserve">PVC socket Dia 1 1/2”, thickness 8.5mm </v>
          </cell>
        </row>
        <row r="481">
          <cell r="C481" t="str">
            <v xml:space="preserve">PVC socket Dia 1 1/4”, thickness 8.5mm </v>
          </cell>
        </row>
        <row r="482">
          <cell r="C482" t="str">
            <v>PVC Socket Dia 1"</v>
          </cell>
        </row>
        <row r="483">
          <cell r="C483" t="str">
            <v>PVC Socket Dia 1.5"</v>
          </cell>
        </row>
        <row r="484">
          <cell r="C484" t="str">
            <v>PVC Socket Dia 1/2"</v>
          </cell>
        </row>
        <row r="485">
          <cell r="C485" t="str">
            <v>PVC Socket Dia 1 1/4"</v>
          </cell>
        </row>
        <row r="486">
          <cell r="C486" t="str">
            <v xml:space="preserve">PVC socket Dia 1”, thickness 8.5mm </v>
          </cell>
        </row>
        <row r="487">
          <cell r="C487" t="str">
            <v xml:space="preserve">PVC socket Dia 2 1/2”, thickness 8.5mm </v>
          </cell>
        </row>
        <row r="488">
          <cell r="C488" t="str">
            <v>PVC Socket Dia 2"</v>
          </cell>
        </row>
        <row r="489">
          <cell r="C489" t="str">
            <v xml:space="preserve">PVC socket Dia 2”, thickness 8.5mm </v>
          </cell>
        </row>
        <row r="490">
          <cell r="C490" t="str">
            <v>PVC Socket Dia 3"</v>
          </cell>
        </row>
        <row r="491">
          <cell r="C491" t="str">
            <v>PVC Socket Dia 3/4"</v>
          </cell>
        </row>
        <row r="492">
          <cell r="C492" t="str">
            <v xml:space="preserve">PVC socket Dia 3”, thickness 8.5mm </v>
          </cell>
        </row>
        <row r="493">
          <cell r="C493" t="str">
            <v xml:space="preserve">PVC socket Dia 4”, thickness 8.5mm </v>
          </cell>
        </row>
        <row r="494">
          <cell r="C494" t="str">
            <v xml:space="preserve">PVC Tee Dia 1 1/2”, thickness 8.5mm </v>
          </cell>
        </row>
        <row r="495">
          <cell r="C495" t="str">
            <v>PVC tee Dia 1"</v>
          </cell>
        </row>
        <row r="496">
          <cell r="C496" t="str">
            <v>PVC tee Dia 1.5"</v>
          </cell>
        </row>
        <row r="497">
          <cell r="C497" t="str">
            <v>PVC tee Dia 1/2"</v>
          </cell>
        </row>
        <row r="498">
          <cell r="C498" t="str">
            <v xml:space="preserve">PVC Tee Dia 1/2”, thickness 8.5mm </v>
          </cell>
        </row>
        <row r="499">
          <cell r="C499" t="str">
            <v xml:space="preserve">PVC Tee Dia 1”, thickness 8.5mm </v>
          </cell>
        </row>
        <row r="500">
          <cell r="C500" t="str">
            <v xml:space="preserve">PVC Tee Dia 2 1/2”, thickness 8.5mm </v>
          </cell>
        </row>
        <row r="501">
          <cell r="C501" t="str">
            <v xml:space="preserve">PVC Tee Dia 2”, thickness 8.5mm </v>
          </cell>
        </row>
        <row r="502">
          <cell r="C502" t="str">
            <v>PVC tee Dia 3"</v>
          </cell>
        </row>
        <row r="503">
          <cell r="C503" t="str">
            <v xml:space="preserve">PVC Tee Dia 3/4”, thickness 8.5mm </v>
          </cell>
        </row>
        <row r="504">
          <cell r="C504" t="str">
            <v>PVC Tee Dia 3”, thickness 8.5mm</v>
          </cell>
        </row>
        <row r="505">
          <cell r="C505" t="str">
            <v>PVC Tee Dia 4”, thickness 8.5mm</v>
          </cell>
        </row>
        <row r="506">
          <cell r="C506" t="str">
            <v>PVC valve plug  1 1/2"</v>
          </cell>
        </row>
        <row r="507">
          <cell r="C507" t="str">
            <v>PVC valve plug  1 1/4"</v>
          </cell>
        </row>
        <row r="508">
          <cell r="C508" t="str">
            <v>PVC valve plug  1"</v>
          </cell>
        </row>
        <row r="509">
          <cell r="C509" t="str">
            <v>PVC valve plug  2"</v>
          </cell>
        </row>
        <row r="510">
          <cell r="C510" t="str">
            <v>PVC valve plug  2" 1/2"</v>
          </cell>
        </row>
        <row r="511">
          <cell r="C511" t="str">
            <v>PVC valve plug  3"</v>
          </cell>
        </row>
        <row r="512">
          <cell r="C512" t="str">
            <v>PVC valve plug  3/4"</v>
          </cell>
        </row>
        <row r="513">
          <cell r="C513" t="str">
            <v>PVC valve plug 1/2"</v>
          </cell>
        </row>
        <row r="514">
          <cell r="C514" t="str">
            <v>PVC Valve socket 1 1/2"</v>
          </cell>
        </row>
        <row r="515">
          <cell r="C515" t="str">
            <v>PVC Valve socket 1 1/4"</v>
          </cell>
        </row>
        <row r="516">
          <cell r="C516" t="str">
            <v>PVC Valve socket 1"</v>
          </cell>
        </row>
        <row r="517">
          <cell r="C517" t="str">
            <v>PVC Valve socket 1/2"</v>
          </cell>
        </row>
        <row r="518">
          <cell r="C518" t="str">
            <v>PVC Valve socket 2 1/2"</v>
          </cell>
        </row>
        <row r="519">
          <cell r="C519" t="str">
            <v>PVC Valve socket 2"</v>
          </cell>
        </row>
        <row r="520">
          <cell r="C520" t="str">
            <v>PVC Valve socket 3"</v>
          </cell>
        </row>
        <row r="521">
          <cell r="C521" t="str">
            <v>PVC Valve socket 4"</v>
          </cell>
        </row>
        <row r="522">
          <cell r="C522" t="str">
            <v xml:space="preserve">PVC Valve socket Dia ½”, thickness 8.5mm </v>
          </cell>
        </row>
        <row r="523">
          <cell r="C523" t="str">
            <v xml:space="preserve">PVC Valve socket Dia ¾”, thickness 8.5mm </v>
          </cell>
        </row>
        <row r="524">
          <cell r="C524" t="str">
            <v>PVC Valve Socket Dia 1"</v>
          </cell>
        </row>
        <row r="525">
          <cell r="C525" t="str">
            <v>PVC Valve Socket Dia 1.5"</v>
          </cell>
        </row>
        <row r="526">
          <cell r="C526" t="str">
            <v xml:space="preserve">PVC Valve socket Dia 1.5”, thickness 8.5mm </v>
          </cell>
        </row>
        <row r="527">
          <cell r="C527" t="str">
            <v>PVC Valve Socket Dia 1/2"</v>
          </cell>
        </row>
        <row r="528">
          <cell r="C528" t="str">
            <v xml:space="preserve">PVC Valve socket Dia 1”, thickness 8.5mm </v>
          </cell>
        </row>
        <row r="529">
          <cell r="C529" t="str">
            <v xml:space="preserve">PVC Valve socket Dia 2 1/2”, thickness 8.5mm </v>
          </cell>
        </row>
        <row r="530">
          <cell r="C530" t="str">
            <v>PVC Valve Socket Dia 2"</v>
          </cell>
        </row>
        <row r="531">
          <cell r="C531" t="str">
            <v xml:space="preserve">PVC Valve socket Dia 2”, thickness 8.5mm </v>
          </cell>
        </row>
        <row r="532">
          <cell r="C532" t="str">
            <v>PVC Valve Socket Dia 3"</v>
          </cell>
        </row>
        <row r="533">
          <cell r="C533" t="str">
            <v>PVC Valve Socket Dia 3/4"</v>
          </cell>
        </row>
        <row r="534">
          <cell r="C534" t="str">
            <v>PVC Valve socket Dia 3”, thickness 8.5mm</v>
          </cell>
        </row>
        <row r="535">
          <cell r="C535" t="str">
            <v>PVC Valve Socket Dia 4"</v>
          </cell>
        </row>
        <row r="536">
          <cell r="C536" t="str">
            <v xml:space="preserve">PVC Valve socket Dia 4”, thickness 8.5mm </v>
          </cell>
        </row>
        <row r="537">
          <cell r="C537" t="str">
            <v>PVC Valve socket3/4"</v>
          </cell>
        </row>
        <row r="538">
          <cell r="C538" t="str">
            <v>PVC" pipe Dia 3”, 4m long thickness 8.5mm</v>
          </cell>
        </row>
        <row r="539">
          <cell r="C539" t="str">
            <v>PVC" pipe Dia 4”, 4m long thickness 8.5mm</v>
          </cell>
        </row>
        <row r="540">
          <cell r="C540" t="str">
            <v>Quick fitting</v>
          </cell>
        </row>
        <row r="541">
          <cell r="C541" t="str">
            <v>Radio show</v>
          </cell>
        </row>
        <row r="542">
          <cell r="C542" t="str">
            <v>Rake</v>
          </cell>
        </row>
        <row r="543">
          <cell r="C543" t="str">
            <v xml:space="preserve">Reduced Coupling TP1-23 </v>
          </cell>
        </row>
        <row r="544">
          <cell r="C544" t="str">
            <v>Reducer male-female 3/4"-1/2"</v>
          </cell>
        </row>
        <row r="545">
          <cell r="C545" t="str">
            <v>Reducer Metal(PVC) 1 1/2"x1"</v>
          </cell>
        </row>
        <row r="546">
          <cell r="C546" t="str">
            <v>Reducer Metal(PVC) 1 1/4"x1/2"</v>
          </cell>
        </row>
        <row r="547">
          <cell r="C547" t="str">
            <v>Reducer Metal(PVC) 1 1/4"x3/4"</v>
          </cell>
        </row>
        <row r="548">
          <cell r="C548" t="str">
            <v>Reducer Metal(PVC) 1 1/4x1"</v>
          </cell>
        </row>
        <row r="549">
          <cell r="C549" t="str">
            <v>Reducer Metal(PVC) 1"x1/2"</v>
          </cell>
        </row>
        <row r="550">
          <cell r="C550" t="str">
            <v>Reducer Metal(PVC) 2"x1 1/2"</v>
          </cell>
        </row>
        <row r="551">
          <cell r="C551" t="str">
            <v>Reducer PVC 1 1/2"x1"</v>
          </cell>
        </row>
        <row r="552">
          <cell r="C552" t="str">
            <v>Reducer PVC 1 1/2"x1/2"</v>
          </cell>
        </row>
        <row r="553">
          <cell r="C553" t="str">
            <v>Reducer PVC 1 1/2x3/4"</v>
          </cell>
        </row>
        <row r="554">
          <cell r="C554" t="str">
            <v>Reducer PVC 1"x3/4"</v>
          </cell>
        </row>
        <row r="555">
          <cell r="C555" t="str">
            <v>Reducer PVC 1x1/2"</v>
          </cell>
        </row>
        <row r="556">
          <cell r="C556" t="str">
            <v>Reducer PVC 2 1/2"x1 1/2"</v>
          </cell>
        </row>
        <row r="557">
          <cell r="C557" t="str">
            <v>Reducer PVC 2 1/2"x1"</v>
          </cell>
        </row>
        <row r="558">
          <cell r="C558" t="str">
            <v>Reducer PVC 2 1/2"x2 1/2"</v>
          </cell>
        </row>
        <row r="559">
          <cell r="C559" t="str">
            <v>Reducer PVC 2 1/2"x2"</v>
          </cell>
        </row>
        <row r="560">
          <cell r="C560" t="str">
            <v>Reducer PVC 2 1/2"x3/4"</v>
          </cell>
        </row>
        <row r="561">
          <cell r="C561" t="str">
            <v>Reducer PVC 2"x 1/2"</v>
          </cell>
        </row>
        <row r="562">
          <cell r="C562" t="str">
            <v>Reducer PVC 2"x1 1/2"</v>
          </cell>
        </row>
        <row r="563">
          <cell r="C563" t="str">
            <v>Reducer PVC 2"x1"</v>
          </cell>
        </row>
        <row r="564">
          <cell r="C564" t="str">
            <v>Reducer PVC 2"x3/4"</v>
          </cell>
        </row>
        <row r="565">
          <cell r="C565" t="str">
            <v>Reducer PVC 3"x1 1/2"</v>
          </cell>
        </row>
        <row r="566">
          <cell r="C566" t="str">
            <v>Reducer PVC 3"x1"</v>
          </cell>
        </row>
        <row r="567">
          <cell r="C567" t="str">
            <v>Reducer PVC 3"x2 1/2"</v>
          </cell>
        </row>
        <row r="568">
          <cell r="C568" t="str">
            <v>Reducer PVC 3"x2"</v>
          </cell>
        </row>
        <row r="569">
          <cell r="C569" t="str">
            <v>Reducer PVC 3/4"x1/2"</v>
          </cell>
        </row>
        <row r="570">
          <cell r="C570" t="str">
            <v>Reducer PVC 4"x2 1/2"</v>
          </cell>
        </row>
        <row r="571">
          <cell r="C571" t="str">
            <v>Reducer PVC 4"x3"</v>
          </cell>
        </row>
        <row r="572">
          <cell r="C572" t="str">
            <v>Reducing Socket PVC 110mm M x 75mm F</v>
          </cell>
        </row>
        <row r="573">
          <cell r="C573" t="str">
            <v>Reducing Socket PVC 4" F x 2" F</v>
          </cell>
        </row>
        <row r="574">
          <cell r="C574" t="str">
            <v>Rice bags</v>
          </cell>
        </row>
        <row r="575">
          <cell r="C575" t="str">
            <v>Ring Carriers</v>
          </cell>
        </row>
        <row r="576">
          <cell r="C576" t="str">
            <v>Ring spanner loose 10 x 11 mm</v>
          </cell>
        </row>
        <row r="577">
          <cell r="C577" t="str">
            <v>Ring spanner loose 14 x 15 mm</v>
          </cell>
        </row>
        <row r="578">
          <cell r="C578" t="str">
            <v>Ring spanner loose 18 x 19 mm</v>
          </cell>
        </row>
        <row r="579">
          <cell r="C579" t="str">
            <v>Ring spanner loose 24 x 27 mm</v>
          </cell>
        </row>
        <row r="580">
          <cell r="C580" t="str">
            <v>Ring spanner loose 6 x 7 mm</v>
          </cell>
        </row>
        <row r="581">
          <cell r="C581" t="str">
            <v>Ring spanner loose 8 x 9 mm</v>
          </cell>
        </row>
        <row r="582">
          <cell r="C582" t="str">
            <v>Rocks</v>
          </cell>
        </row>
        <row r="583">
          <cell r="C583" t="str">
            <v xml:space="preserve">Rod with Coupling 1/2" * 3 m.  TP1-20 </v>
          </cell>
        </row>
        <row r="584">
          <cell r="C584" t="str">
            <v>Roof tiles for drainage</v>
          </cell>
        </row>
        <row r="585">
          <cell r="C585" t="str">
            <v>Rope 15mm</v>
          </cell>
        </row>
        <row r="586">
          <cell r="C586" t="str">
            <v>Rope 9mm</v>
          </cell>
        </row>
        <row r="587">
          <cell r="C587" t="str">
            <v>Rubbish picker</v>
          </cell>
        </row>
        <row r="588">
          <cell r="C588" t="str">
            <v>Sand</v>
          </cell>
        </row>
        <row r="589">
          <cell r="C589" t="str">
            <v>Sand collector rubber</v>
          </cell>
        </row>
        <row r="590">
          <cell r="C590" t="str">
            <v>Sand paper n°80/100</v>
          </cell>
        </row>
        <row r="591">
          <cell r="C591" t="str">
            <v>Sand Paper No.120</v>
          </cell>
        </row>
        <row r="592">
          <cell r="C592" t="str">
            <v xml:space="preserve">Sand paper No.120            </v>
          </cell>
        </row>
        <row r="593">
          <cell r="C593" t="str">
            <v>Sand Paper No.150</v>
          </cell>
        </row>
        <row r="594">
          <cell r="C594" t="str">
            <v xml:space="preserve">Sand paper No.150 </v>
          </cell>
        </row>
        <row r="595">
          <cell r="C595" t="str">
            <v>Sandabate</v>
          </cell>
        </row>
        <row r="596">
          <cell r="C596" t="str">
            <v>Sanslab for dry pits</v>
          </cell>
        </row>
        <row r="597">
          <cell r="C597" t="str">
            <v>Sanslab for pourflush</v>
          </cell>
        </row>
        <row r="598">
          <cell r="C598" t="str">
            <v>Screen Pipe (perfored pipe) 4m Ø11/2"</v>
          </cell>
        </row>
        <row r="599">
          <cell r="C599" t="str">
            <v>Screw</v>
          </cell>
        </row>
        <row r="600">
          <cell r="C600" t="str">
            <v>Screw-cutting machine (pincer for iron bar) 600 mm</v>
          </cell>
        </row>
        <row r="601">
          <cell r="C601" t="str">
            <v>Sharpening stone</v>
          </cell>
        </row>
        <row r="602">
          <cell r="C602" t="str">
            <v>Shinner plastic</v>
          </cell>
        </row>
        <row r="603">
          <cell r="C603" t="str">
            <v>Shinner wood</v>
          </cell>
        </row>
        <row r="604">
          <cell r="C604" t="str">
            <v>Shovel good quality</v>
          </cell>
        </row>
        <row r="605">
          <cell r="C605" t="str">
            <v>Shovel low quality</v>
          </cell>
        </row>
        <row r="606">
          <cell r="C606" t="str">
            <v>Shovel square shape</v>
          </cell>
        </row>
        <row r="607">
          <cell r="C607" t="str">
            <v>Sieves 3mm</v>
          </cell>
        </row>
        <row r="608">
          <cell r="C608" t="str">
            <v>Slab for valve chamber 50*50cm</v>
          </cell>
        </row>
        <row r="609">
          <cell r="C609" t="str">
            <v xml:space="preserve">Sledgehammer </v>
          </cell>
        </row>
        <row r="610">
          <cell r="C610" t="str">
            <v>Sliced bamboo</v>
          </cell>
        </row>
        <row r="611">
          <cell r="C611" t="str">
            <v>Soap</v>
          </cell>
        </row>
        <row r="612">
          <cell r="C612" t="str">
            <v>Socket Joint (metal) 1 1/2"</v>
          </cell>
        </row>
        <row r="613">
          <cell r="C613" t="str">
            <v>Socket Joint (metal) 1 1/4"</v>
          </cell>
        </row>
        <row r="614">
          <cell r="C614" t="str">
            <v>Socket Joint (metal) 2 1/2"</v>
          </cell>
        </row>
        <row r="615">
          <cell r="C615" t="str">
            <v>Socket Joint (metal) 3"</v>
          </cell>
        </row>
        <row r="616">
          <cell r="C616" t="str">
            <v>Socket PVC 1" F</v>
          </cell>
        </row>
        <row r="617">
          <cell r="C617" t="str">
            <v>Socket PVC 40mm F</v>
          </cell>
        </row>
        <row r="618">
          <cell r="C618" t="str">
            <v>Socket T(metal) 2"x2"x1/2"</v>
          </cell>
        </row>
        <row r="619">
          <cell r="C619" t="str">
            <v>Socket T(metal) 2"x2"x2"</v>
          </cell>
        </row>
        <row r="620">
          <cell r="C620" t="str">
            <v>Socket T(metal) 3"x3"x3/4"</v>
          </cell>
        </row>
        <row r="621">
          <cell r="C621" t="str">
            <v>Socket T(metal)1 1/4"x1 1/4"x1/2"</v>
          </cell>
        </row>
        <row r="622">
          <cell r="C622" t="str">
            <v>Soft broom</v>
          </cell>
        </row>
        <row r="623">
          <cell r="C623" t="str">
            <v>Spirit level good quality</v>
          </cell>
        </row>
        <row r="624">
          <cell r="C624" t="str">
            <v>Spirit level medium quality</v>
          </cell>
        </row>
        <row r="625">
          <cell r="C625" t="str">
            <v>Spray can Red/Orange/Blue/Yellow</v>
          </cell>
        </row>
        <row r="626">
          <cell r="C626" t="str">
            <v>Sprayer 15L</v>
          </cell>
        </row>
        <row r="627">
          <cell r="C627" t="str">
            <v>Sprayer 20L</v>
          </cell>
        </row>
        <row r="628">
          <cell r="C628" t="str">
            <v>Spring for cylinder</v>
          </cell>
        </row>
        <row r="629">
          <cell r="C629" t="str">
            <v>Spring TP1-10</v>
          </cell>
        </row>
        <row r="630">
          <cell r="C630" t="str">
            <v>Concrete Slap L 2m x W 0.3m x t 8 cm</v>
          </cell>
        </row>
        <row r="631">
          <cell r="C631" t="str">
            <v>Stopper Metal(Female) 3"</v>
          </cell>
        </row>
        <row r="632">
          <cell r="C632" t="str">
            <v>Stopper Metal(Female) 1 1/2"</v>
          </cell>
        </row>
        <row r="633">
          <cell r="C633" t="str">
            <v>Stopper metal(male) 1 1/2"</v>
          </cell>
        </row>
        <row r="634">
          <cell r="C634" t="str">
            <v>Stopper metal(male) 2 1/2"</v>
          </cell>
        </row>
        <row r="635">
          <cell r="C635" t="str">
            <v>Stopper metal(male) 3"</v>
          </cell>
        </row>
        <row r="636">
          <cell r="C636" t="str">
            <v>Strainer + non-return valve,Brass/PE, 3/4" threaded F</v>
          </cell>
        </row>
        <row r="637">
          <cell r="C637" t="str">
            <v xml:space="preserve">Stud &amp; Nut TP1-15 </v>
          </cell>
        </row>
        <row r="638">
          <cell r="C638" t="str">
            <v>Suction pipe 1 1/2"</v>
          </cell>
        </row>
        <row r="639">
          <cell r="C639" t="str">
            <v>Suction pipe 1"</v>
          </cell>
        </row>
        <row r="640">
          <cell r="C640" t="str">
            <v>Suction pipe 1"</v>
          </cell>
        </row>
        <row r="641">
          <cell r="C641" t="str">
            <v>Suction pipe 1/2"</v>
          </cell>
        </row>
        <row r="642">
          <cell r="C642" t="str">
            <v>Suction pipe 2 1/2"</v>
          </cell>
        </row>
        <row r="643">
          <cell r="C643" t="str">
            <v>Suction pipe 2"</v>
          </cell>
        </row>
        <row r="644">
          <cell r="C644" t="str">
            <v>Suction pipe 3"</v>
          </cell>
        </row>
        <row r="645">
          <cell r="C645" t="str">
            <v>Suction pipe 3/4"</v>
          </cell>
        </row>
        <row r="646">
          <cell r="C646" t="str">
            <v>Suction pipe 4"</v>
          </cell>
        </row>
        <row r="647">
          <cell r="C647" t="str">
            <v>Surge chamber</v>
          </cell>
        </row>
        <row r="648">
          <cell r="C648" t="str">
            <v>Technician</v>
          </cell>
        </row>
        <row r="649">
          <cell r="C649" t="str">
            <v>Tee Equal PVC 20mm F</v>
          </cell>
        </row>
        <row r="650">
          <cell r="C650" t="str">
            <v>Tee PVC 3"(13.5)</v>
          </cell>
        </row>
        <row r="651">
          <cell r="C651" t="str">
            <v>Tightenning rings</v>
          </cell>
        </row>
        <row r="652">
          <cell r="C652" t="str">
            <v>Timber 1,5" x 1,5"</v>
          </cell>
        </row>
        <row r="653">
          <cell r="C653" t="str">
            <v>Timber 2"x 2"</v>
          </cell>
        </row>
        <row r="654">
          <cell r="C654" t="str">
            <v xml:space="preserve">Timber 3" x 1" </v>
          </cell>
        </row>
        <row r="655">
          <cell r="C655" t="str">
            <v>Timber 3" x 2"</v>
          </cell>
        </row>
        <row r="656">
          <cell r="C656" t="str">
            <v>Timber 4"x 2"</v>
          </cell>
        </row>
        <row r="657">
          <cell r="C657" t="str">
            <v>Timber poles</v>
          </cell>
        </row>
        <row r="658">
          <cell r="C658" t="str">
            <v>Toilet brush</v>
          </cell>
        </row>
        <row r="659">
          <cell r="C659" t="str">
            <v>Toilet water pot</v>
          </cell>
        </row>
        <row r="660">
          <cell r="C660" t="str">
            <v>Toothpaste</v>
          </cell>
        </row>
        <row r="661">
          <cell r="C661" t="str">
            <v>Top slab 120cm</v>
          </cell>
        </row>
        <row r="662">
          <cell r="C662" t="str">
            <v>Top Slap (Square hole with cover)</v>
          </cell>
        </row>
        <row r="663">
          <cell r="C663" t="str">
            <v>Trainer toolkit</v>
          </cell>
        </row>
        <row r="664">
          <cell r="C664" t="str">
            <v>Transportation for HPDE???</v>
          </cell>
        </row>
        <row r="665">
          <cell r="C665" t="str">
            <v>Trowel 15 cm</v>
          </cell>
        </row>
        <row r="666">
          <cell r="C666" t="str">
            <v>Tshirts</v>
          </cell>
        </row>
        <row r="667">
          <cell r="C667" t="str">
            <v>Tsurumi  sewage submersible pump</v>
          </cell>
        </row>
        <row r="668">
          <cell r="C668" t="str">
            <v>Tsurumi cutting blade vortex pump</v>
          </cell>
        </row>
        <row r="669">
          <cell r="C669" t="str">
            <v>U-bent seat</v>
          </cell>
        </row>
        <row r="670">
          <cell r="C670" t="str">
            <v>ULV machine</v>
          </cell>
        </row>
        <row r="671">
          <cell r="C671" t="str">
            <v>Union Joint 3/4"</v>
          </cell>
        </row>
        <row r="672">
          <cell r="C672" t="str">
            <v>Union Joint 1 1/2"</v>
          </cell>
        </row>
        <row r="673">
          <cell r="C673" t="str">
            <v>Union Joint 1 1/4"</v>
          </cell>
        </row>
        <row r="674">
          <cell r="C674" t="str">
            <v>Union Joint 1"</v>
          </cell>
        </row>
        <row r="675">
          <cell r="C675" t="str">
            <v>Union Joint 3"</v>
          </cell>
        </row>
        <row r="676">
          <cell r="C676" t="str">
            <v>Vaccin dose</v>
          </cell>
        </row>
        <row r="677">
          <cell r="C677" t="str">
            <v>Valve socket</v>
          </cell>
        </row>
        <row r="678">
          <cell r="C678" t="str">
            <v>Veterinary Fee</v>
          </cell>
        </row>
        <row r="679">
          <cell r="C679" t="str">
            <v>Visibility drainage</v>
          </cell>
        </row>
        <row r="680">
          <cell r="C680" t="str">
            <v>Visibility painting</v>
          </cell>
        </row>
        <row r="681">
          <cell r="C681" t="str">
            <v>Washer big</v>
          </cell>
        </row>
        <row r="682">
          <cell r="C682" t="str">
            <v xml:space="preserve">Washer OD = 45 mm. , ID = 23 mm. </v>
          </cell>
        </row>
        <row r="683">
          <cell r="C683" t="str">
            <v>Washer small</v>
          </cell>
        </row>
        <row r="684">
          <cell r="C684" t="str">
            <v>Watering can</v>
          </cell>
        </row>
        <row r="685">
          <cell r="C685" t="str">
            <v>Waterproof mixing liquid</v>
          </cell>
        </row>
        <row r="686">
          <cell r="C686" t="str">
            <v>Welding set</v>
          </cell>
        </row>
        <row r="687">
          <cell r="C687" t="str">
            <v xml:space="preserve">Welding stick </v>
          </cell>
        </row>
        <row r="688">
          <cell r="C688" t="str">
            <v>Wheelbarrow (1 wheel)</v>
          </cell>
        </row>
        <row r="689">
          <cell r="C689" t="str">
            <v>Wheelbarrow (2 wheels)</v>
          </cell>
        </row>
        <row r="690">
          <cell r="C690" t="str">
            <v>White tape</v>
          </cell>
        </row>
        <row r="691">
          <cell r="C691" t="str">
            <v>Wire brush</v>
          </cell>
        </row>
        <row r="692">
          <cell r="C692" t="str">
            <v>Wire Brush ( steel)</v>
          </cell>
        </row>
        <row r="693">
          <cell r="C693" t="str">
            <v>Wood chisel big</v>
          </cell>
        </row>
        <row r="694">
          <cell r="C694" t="str">
            <v>Wood chisel small</v>
          </cell>
        </row>
        <row r="695">
          <cell r="C695" t="str">
            <v>Wood drill Ø 12 mm</v>
          </cell>
        </row>
        <row r="696">
          <cell r="C696" t="str">
            <v>Wood file</v>
          </cell>
        </row>
        <row r="697">
          <cell r="C697" t="str">
            <v>Wood saw</v>
          </cell>
        </row>
        <row r="698">
          <cell r="C698" t="str">
            <v>Wooden broom</v>
          </cell>
        </row>
        <row r="699">
          <cell r="C699" t="str">
            <v>Wrench for tightening quick hose coupling</v>
          </cell>
        </row>
        <row r="700">
          <cell r="C700" t="str">
            <v>Yellow PVC pipe  Ø1/2"  4 m long</v>
          </cell>
        </row>
        <row r="701">
          <cell r="C701" t="str">
            <v>Zinc sheet flat</v>
          </cell>
        </row>
        <row r="702">
          <cell r="C702" t="str">
            <v>Zinc Tile Roof</v>
          </cell>
        </row>
        <row r="703">
          <cell r="C703" t="str">
            <v>Nail for zinc tile roof</v>
          </cell>
        </row>
        <row r="704">
          <cell r="C704" t="str">
            <v xml:space="preserve">โซ่พร้อมข้อต่อ No.60 </v>
          </cell>
        </row>
        <row r="705">
          <cell r="C705" t="str">
            <v>Spring Cover</v>
          </cell>
        </row>
        <row r="706">
          <cell r="C706" t="str">
            <v>Poppet Valve&amp;Nut</v>
          </cell>
        </row>
        <row r="707">
          <cell r="C707" t="str">
            <v>Poppet Valve Ring</v>
          </cell>
        </row>
        <row r="708">
          <cell r="C708" t="e">
            <v>#REF!</v>
          </cell>
        </row>
        <row r="709">
          <cell r="C709" t="str">
            <v>Concrete Slap L 2.75m x W 0.3 m x t 4 cm</v>
          </cell>
        </row>
        <row r="710">
          <cell r="C710" t="str">
            <v>PVC pipe 3" x 4 m</v>
          </cell>
        </row>
        <row r="711">
          <cell r="C711" t="str">
            <v>GI pipe 3" x  45 cm with threaded (screwed) both side</v>
          </cell>
        </row>
        <row r="712">
          <cell r="C712" t="str">
            <v>PVC slot screen pipe 3" x 4 m</v>
          </cell>
        </row>
        <row r="713">
          <cell r="C713" t="str">
            <v>PVC cap 3"</v>
          </cell>
        </row>
        <row r="714">
          <cell r="C714" t="str">
            <v>PVC drain pipe 2" x 4m</v>
          </cell>
        </row>
        <row r="715">
          <cell r="C715" t="str">
            <v>GI pipe 2" x  45 cm with threaded (screwed) one side</v>
          </cell>
        </row>
        <row r="716">
          <cell r="C716" t="str">
            <v>PVC tee 2"</v>
          </cell>
        </row>
        <row r="717">
          <cell r="C717" t="str">
            <v>GI pipe 2" x  45 cm with threaded (screwed) one side</v>
          </cell>
        </row>
        <row r="718">
          <cell r="C718" t="str">
            <v>PVC overflow pipe 2" x 4 m</v>
          </cell>
        </row>
        <row r="719">
          <cell r="C719" t="str">
            <v>PVC tee 2"</v>
          </cell>
        </row>
        <row r="720">
          <cell r="C720" t="str">
            <v>Concrete Poles</v>
          </cell>
        </row>
        <row r="721">
          <cell r="C721" t="str">
            <v>Cement tile roof</v>
          </cell>
        </row>
        <row r="722">
          <cell r="C722" t="str">
            <v>Screw with gasket and washer</v>
          </cell>
        </row>
        <row r="723">
          <cell r="C723" t="str">
            <v>Coal tar epoxy painting(black colour)</v>
          </cell>
        </row>
        <row r="724">
          <cell r="C724" t="str">
            <v>Oil Painting (Green Colour)</v>
          </cell>
        </row>
        <row r="725">
          <cell r="C725" t="str">
            <v>Red Oxide Painting (Rust protection primer)</v>
          </cell>
        </row>
        <row r="726">
          <cell r="C726" t="str">
            <v>Water paint (white)</v>
          </cell>
        </row>
        <row r="727">
          <cell r="C727" t="str">
            <v>Water paint (Light blue)</v>
          </cell>
        </row>
        <row r="728">
          <cell r="C728" t="str">
            <v>Thinner</v>
          </cell>
        </row>
        <row r="729">
          <cell r="C729" t="str">
            <v>Steel square pipe 1" x 1" x L 6 m</v>
          </cell>
        </row>
        <row r="730">
          <cell r="C730" t="str">
            <v>Steel Channel beam  4" x 2" x L 6 m</v>
          </cell>
        </row>
        <row r="731">
          <cell r="C731" t="str">
            <v>Grease : LI-BASE or MULTEMP SRL</v>
          </cell>
        </row>
        <row r="732">
          <cell r="C732" t="str">
            <v>Oil Lubrication SAE - 40</v>
          </cell>
        </row>
        <row r="733">
          <cell r="C733" t="str">
            <v>Pressure gauge 0-16 kg/cm2, size 3/4"</v>
          </cell>
        </row>
        <row r="734">
          <cell r="C734" t="str">
            <v>Gate valve 4" (Flange type)</v>
          </cell>
        </row>
        <row r="735">
          <cell r="C735" t="str">
            <v>Gate valve 5" (Flange type)</v>
          </cell>
        </row>
        <row r="736">
          <cell r="C736" t="str">
            <v>Rubber gasket (NR Type ประเก็นยางธรรมชาติ, thickness 3 mm)</v>
          </cell>
        </row>
        <row r="737">
          <cell r="C737" t="str">
            <v>Lifting check valve Ø2 1/2"</v>
          </cell>
        </row>
        <row r="738">
          <cell r="C738" t="str">
            <v>Fluorescent 18W</v>
          </cell>
        </row>
        <row r="739">
          <cell r="C739" t="str">
            <v>Complete set of Fluorescent 18W (with starter &amp; ballad)</v>
          </cell>
        </row>
        <row r="740">
          <cell r="C740" t="str">
            <v>Fluorescent 36W</v>
          </cell>
        </row>
        <row r="741">
          <cell r="C741" t="str">
            <v>Cylinder Fuse 10x38 500V/6A IEC269, VDE0636</v>
          </cell>
        </row>
        <row r="742">
          <cell r="C742" t="str">
            <v>Power Cable THW 25 sq. mm. x single core, 750V, 70 °C</v>
          </cell>
        </row>
        <row r="743">
          <cell r="C743" t="str">
            <v>Power Cable VSF 2.0 Sq. mm., 750V, 60 °C, PVC insulated, Single core</v>
          </cell>
        </row>
        <row r="744">
          <cell r="C744" t="str">
            <v>Power Cable VSF 6 Sq. mm., 750V, 60 °C, PVC insulated, Single core</v>
          </cell>
        </row>
        <row r="745">
          <cell r="C745" t="str">
            <v>Power Cable THW 3.5 sq. mm. x 2 core</v>
          </cell>
        </row>
        <row r="746">
          <cell r="C746" t="str">
            <v>Spade Terminal PVC (หางปลา) for calbe 2 sq. mm.</v>
          </cell>
        </row>
        <row r="747">
          <cell r="C747" t="str">
            <v>Spade Terminal PVC (หางปลา) for calbe 1 sq. mm.</v>
          </cell>
        </row>
        <row r="748">
          <cell r="C748" t="str">
            <v>Switch (on-off)</v>
          </cell>
        </row>
        <row r="749">
          <cell r="C749" t="str">
            <v>ABB T25 DU</v>
          </cell>
        </row>
        <row r="750">
          <cell r="C750" t="str">
            <v xml:space="preserve">ABB Contractor CA7-10-01 </v>
          </cell>
        </row>
        <row r="751">
          <cell r="C751" t="str">
            <v>Mitsubishi Circuit Breaker NF40-CW, 40A</v>
          </cell>
        </row>
        <row r="752">
          <cell r="C752" t="str">
            <v>Mitsubishi Circuit Breaker NF63-CW, 40A</v>
          </cell>
        </row>
        <row r="753">
          <cell r="C753" t="str">
            <v>Mitsubishi Circuit Breaker NF60-CP, 60A</v>
          </cell>
        </row>
        <row r="754">
          <cell r="C754" t="str">
            <v>Mitsubishi Circuit Breaker NF30-CS, 30A</v>
          </cell>
        </row>
        <row r="755">
          <cell r="C755" t="str">
            <v>Volt meter indicator 0-500V</v>
          </cell>
        </row>
        <row r="756">
          <cell r="C756" t="str">
            <v>Amp meter indicator 0-60A</v>
          </cell>
        </row>
        <row r="757">
          <cell r="C757" t="str">
            <v>Black Tape (for cable cover)</v>
          </cell>
        </row>
        <row r="758">
          <cell r="C758" t="str">
            <v>Siliga Gel</v>
          </cell>
        </row>
        <row r="759">
          <cell r="C759" t="str">
            <v>Silicone (Clear colour)</v>
          </cell>
        </row>
        <row r="760">
          <cell r="C760" t="str">
            <v>Silicone gun</v>
          </cell>
        </row>
        <row r="761">
          <cell r="C761" t="str">
            <v>Ant killer chemical</v>
          </cell>
        </row>
        <row r="762">
          <cell r="C762" t="str">
            <v>Spare Beteries 12Volt</v>
          </cell>
        </row>
        <row r="763">
          <cell r="C763" t="str">
            <v>Oil Lubrication SAE-40</v>
          </cell>
        </row>
        <row r="764">
          <cell r="C764" t="str">
            <v>Cooling Liquid (Ethlene-Glycol)</v>
          </cell>
        </row>
        <row r="765">
          <cell r="C765" t="str">
            <v>Lube Filter (Model:LF3349, Fleetguard)</v>
          </cell>
        </row>
        <row r="766">
          <cell r="C766" t="str">
            <v>Fuel Filter : Primary 90-95 mm (Fuel-water seperator)</v>
          </cell>
        </row>
        <row r="767">
          <cell r="C767" t="str">
            <v>Fuel Filter : Secondary 75-80 mm (Standard)</v>
          </cell>
        </row>
        <row r="768">
          <cell r="C768" t="str">
            <v>Pulley Belt B-35</v>
          </cell>
        </row>
        <row r="769">
          <cell r="C769" t="str">
            <v>Pulley Belt</v>
          </cell>
        </row>
        <row r="770">
          <cell r="C770" t="str">
            <v>Saw blade (metal)</v>
          </cell>
        </row>
        <row r="771">
          <cell r="C771" t="str">
            <v>Flexible hose 2"</v>
          </cell>
        </row>
        <row r="772">
          <cell r="C772" t="str">
            <v xml:space="preserve">Welding Rod 2.6 x350 mm </v>
          </cell>
        </row>
        <row r="773">
          <cell r="C773" t="str">
            <v>Shade glass for welding mask (Shade MR 11, W 5 x L 10x t 3 mm)</v>
          </cell>
        </row>
        <row r="774">
          <cell r="C774" t="str">
            <v>Cutting blade for cutting machine 14"</v>
          </cell>
        </row>
        <row r="775">
          <cell r="C775" t="str">
            <v>Grinding wheel ( size 4", 11,000 rpm, for grinder machine)</v>
          </cell>
        </row>
        <row r="776">
          <cell r="C776" t="str">
            <v>Cutting wheel ( size 4", 11,000 rpm, for grinder machine)</v>
          </cell>
        </row>
        <row r="777">
          <cell r="C777" t="str">
            <v>Concrete Nail 3"</v>
          </cell>
        </row>
        <row r="778">
          <cell r="C778" t="str">
            <v>Concrete Nail 4"</v>
          </cell>
        </row>
        <row r="779">
          <cell r="C779" t="str">
            <v>Hard Broom</v>
          </cell>
        </row>
        <row r="780">
          <cell r="C780" t="str">
            <v>Soft broom</v>
          </cell>
        </row>
        <row r="781">
          <cell r="C781" t="str">
            <v>Soft pipe (clear colour) Ø1"</v>
          </cell>
        </row>
        <row r="782">
          <cell r="C782" t="str">
            <v>Safety gogle</v>
          </cell>
        </row>
        <row r="783">
          <cell r="C783" t="str">
            <v>High Speed Drill #3/6", 15/64", 13/32"</v>
          </cell>
        </row>
        <row r="784">
          <cell r="C784" t="str">
            <v>High Speed Drill # 15/32", 37/64"</v>
          </cell>
        </row>
        <row r="785">
          <cell r="C785" t="str">
            <v>High Speed Drill #47/64"</v>
          </cell>
        </row>
        <row r="786">
          <cell r="C786" t="str">
            <v>Crimping Plier</v>
          </cell>
        </row>
        <row r="787">
          <cell r="C787" t="str">
            <v>Cable Reel 50 m (ปลั๊กไฟม้วน)</v>
          </cell>
        </row>
        <row r="788">
          <cell r="C788" t="str">
            <v>Hole puncher (เหล็กปั๊มรู) # 16 mm, 20 mm, 25 mm</v>
          </cell>
        </row>
        <row r="789">
          <cell r="C789" t="str">
            <v>Canvas (15 m2)</v>
          </cell>
        </row>
        <row r="790">
          <cell r="C790" t="str">
            <v>Bamboo sheet W 1 mx L 3 m</v>
          </cell>
        </row>
        <row r="791">
          <cell r="C791" t="str">
            <v>Concrete pole 10 cm x 10 cm x 2 m</v>
          </cell>
        </row>
        <row r="792">
          <cell r="C792" t="str">
            <v>Plastic green net</v>
          </cell>
        </row>
        <row r="793">
          <cell r="C793" t="str">
            <v>Bolt 1/2" x 5" with Nut &amp; Washer</v>
          </cell>
        </row>
        <row r="794">
          <cell r="C794" t="str">
            <v>Steel flat bar 25 mm x 3.5 mm x 6 m</v>
          </cell>
        </row>
        <row r="795">
          <cell r="C795" t="str">
            <v>Cable ties (Black colour) W7.8 mm x L 15"</v>
          </cell>
        </row>
        <row r="796">
          <cell r="C796" t="str">
            <v>Plastic sheet (clear)</v>
          </cell>
        </row>
        <row r="797">
          <cell r="C797" t="str">
            <v>U-Bolt for sling 10 mm</v>
          </cell>
        </row>
        <row r="798">
          <cell r="C798" t="str">
            <v>Turn Buckle 9"</v>
          </cell>
        </row>
        <row r="799">
          <cell r="C799" t="str">
            <v>Turn Buckle 6"</v>
          </cell>
        </row>
        <row r="800">
          <cell r="C800" t="str">
            <v>Eucaliptus Ø8" x 6 m</v>
          </cell>
        </row>
        <row r="801">
          <cell r="C801" t="str">
            <v>Eucaliptus Ø4" x 6 m</v>
          </cell>
        </row>
        <row r="802">
          <cell r="C802" t="str">
            <v>GI Pipe  3/4" - 6 m</v>
          </cell>
        </row>
        <row r="803">
          <cell r="C803" t="str">
            <v>Elbow 90° GI 3/4"</v>
          </cell>
        </row>
        <row r="804">
          <cell r="C804" t="str">
            <v>Reduce Elbow 3/4"x1/2"</v>
          </cell>
        </row>
        <row r="805">
          <cell r="C805" t="str">
            <v>Tap Valve 1/2"</v>
          </cell>
        </row>
        <row r="806">
          <cell r="C806" t="str">
            <v>Gate Valve Brass 3/4"</v>
          </cell>
        </row>
        <row r="807">
          <cell r="C807" t="str">
            <v>PVC Valve Plug 1"</v>
          </cell>
        </row>
        <row r="808">
          <cell r="C808" t="str">
            <v>Reducer 1/2"x3/4"</v>
          </cell>
        </row>
        <row r="809">
          <cell r="C809" t="str">
            <v>GI Pipe  3/4" - 0.3 m</v>
          </cell>
        </row>
        <row r="810">
          <cell r="C810" t="str">
            <v>Elbow 3/4"x1/2"</v>
          </cell>
        </row>
        <row r="811">
          <cell r="C811" t="str">
            <v>Tap Valve 3/4"</v>
          </cell>
        </row>
        <row r="812">
          <cell r="C812" t="str">
            <v>Tee PVC 2"(13.5)</v>
          </cell>
        </row>
        <row r="813">
          <cell r="C813" t="str">
            <v>2" PVC Socket(13.5)</v>
          </cell>
        </row>
        <row r="814">
          <cell r="C814" t="str">
            <v>3" PVC Socket(13.5)</v>
          </cell>
        </row>
        <row r="815">
          <cell r="C815" t="str">
            <v>Elbow 90° PVC 2"(13.5)</v>
          </cell>
        </row>
        <row r="816">
          <cell r="C816" t="str">
            <v>Elbow 90° PVC 3"(13.5)</v>
          </cell>
        </row>
        <row r="817">
          <cell r="C817" t="str">
            <v>Cap PVC 2"(13.5)</v>
          </cell>
        </row>
        <row r="818">
          <cell r="C818" t="str">
            <v>Cap PVC 3"(13.5)</v>
          </cell>
        </row>
        <row r="819">
          <cell r="C819" t="str">
            <v>PVC Ball Valve 2"</v>
          </cell>
        </row>
        <row r="820">
          <cell r="C820" t="str">
            <v>PVC pipe 40cm Dia.(13.5)</v>
          </cell>
        </row>
        <row r="821">
          <cell r="C821" t="str">
            <v>Recycle plastic solid waste pole</v>
          </cell>
        </row>
        <row r="822">
          <cell r="C822" t="str">
            <v>Guilotine  Valve</v>
          </cell>
        </row>
        <row r="823">
          <cell r="C823" t="str">
            <v>Cattail</v>
          </cell>
        </row>
        <row r="824">
          <cell r="C824" t="str">
            <v>Heliconia</v>
          </cell>
        </row>
        <row r="825">
          <cell r="C825" t="str">
            <v>Egg plant</v>
          </cell>
        </row>
        <row r="826">
          <cell r="C826" t="str">
            <v>Nut&amp;Bolt Dia. 10 mm 1.5" long</v>
          </cell>
        </row>
        <row r="827">
          <cell r="C827" t="str">
            <v>Nut&amp;Bolt Dia. 10 mm 3" long</v>
          </cell>
        </row>
        <row r="828">
          <cell r="C828" t="str">
            <v>Washer dia. 10 mm</v>
          </cell>
        </row>
        <row r="829">
          <cell r="C829" t="str">
            <v>Clay</v>
          </cell>
        </row>
        <row r="830">
          <cell r="C830" t="str">
            <v>Mastic Gun</v>
          </cell>
        </row>
        <row r="831">
          <cell r="C831" t="str">
            <v>Waterproof Mastic  Catridge 300 cc</v>
          </cell>
        </row>
        <row r="832">
          <cell r="C832" t="str">
            <v>Wood Sheet 2 cmX8 cm</v>
          </cell>
        </row>
        <row r="833">
          <cell r="C833" t="str">
            <v>Coal tar epoxy (black colour)</v>
          </cell>
        </row>
        <row r="834">
          <cell r="C834" t="str">
            <v>PVC Pipe PVC 2"(13.5)</v>
          </cell>
        </row>
        <row r="835">
          <cell r="C835" t="str">
            <v>PVC Pipe PVC 3"(13.5)</v>
          </cell>
        </row>
        <row r="836">
          <cell r="C836" t="str">
            <v>White color paint(3.5 Litre)</v>
          </cell>
        </row>
        <row r="837">
          <cell r="C837" t="str">
            <v>Varnish(See-Through Color)(3.785 Litres)</v>
          </cell>
        </row>
        <row r="838">
          <cell r="C838" t="str">
            <v>Thinner(3.785 Litres)</v>
          </cell>
        </row>
        <row r="839">
          <cell r="C839" t="str">
            <v>Cleaner  Clear (1 litre)</v>
          </cell>
        </row>
        <row r="840">
          <cell r="C840" t="str">
            <v>Blue Gloss Ink (200g)</v>
          </cell>
        </row>
        <row r="841">
          <cell r="C841" t="str">
            <v>Red Gloss Ink (200g)</v>
          </cell>
        </row>
        <row r="842">
          <cell r="C842" t="str">
            <v>Black Gloss Ink (200g)</v>
          </cell>
        </row>
        <row r="843">
          <cell r="C843" t="str">
            <v>Yellow Gloss Ink (200g)</v>
          </cell>
        </row>
        <row r="844">
          <cell r="C844" t="str">
            <v>Painting brush (4")</v>
          </cell>
        </row>
        <row r="845">
          <cell r="C845" t="str">
            <v>Visibility Mould(European  Union)</v>
          </cell>
        </row>
        <row r="846">
          <cell r="C846" t="str">
            <v>Cotton</v>
          </cell>
        </row>
        <row r="847">
          <cell r="C847" t="str">
            <v>Screen brush medium</v>
          </cell>
        </row>
        <row r="848">
          <cell r="C848" t="str">
            <v>Screw 2.5"</v>
          </cell>
        </row>
        <row r="849">
          <cell r="C849" t="str">
            <v>HDPE Pipe 3"</v>
          </cell>
        </row>
        <row r="850">
          <cell r="C850" t="str">
            <v>HDPE Sheet 1.5 mm</v>
          </cell>
        </row>
        <row r="851">
          <cell r="C851" t="str">
            <v>HDPE Sheet 8 mm</v>
          </cell>
        </row>
        <row r="852">
          <cell r="C852" t="str">
            <v>Soap</v>
          </cell>
        </row>
        <row r="853">
          <cell r="C853" t="str">
            <v>Candy</v>
          </cell>
        </row>
        <row r="854">
          <cell r="C854" t="str">
            <v>Gallon 10 liters</v>
          </cell>
        </row>
        <row r="855">
          <cell r="C855" t="str">
            <v>Gallon 30 liters</v>
          </cell>
        </row>
        <row r="856">
          <cell r="C856" t="str">
            <v>Stationary</v>
          </cell>
        </row>
        <row r="857">
          <cell r="C857" t="str">
            <v>Engine oil for ULV  machine</v>
          </cell>
        </row>
        <row r="858">
          <cell r="C858" t="str">
            <v>Spoon for sand abate</v>
          </cell>
        </row>
        <row r="859">
          <cell r="C859" t="str">
            <v>Musical instrument</v>
          </cell>
        </row>
        <row r="860">
          <cell r="C860" t="str">
            <v xml:space="preserve">Sound system equipment </v>
          </cell>
        </row>
        <row r="861">
          <cell r="C861" t="str">
            <v>Rubber Glove</v>
          </cell>
        </row>
        <row r="862">
          <cell r="C862" t="str">
            <v>Daily worker ULV spraying</v>
          </cell>
        </row>
        <row r="863">
          <cell r="C863" t="str">
            <v>Prize</v>
          </cell>
        </row>
        <row r="864">
          <cell r="C864" t="str">
            <v>Refreshment</v>
          </cell>
        </row>
        <row r="865">
          <cell r="C865" t="str">
            <v>Allowance</v>
          </cell>
        </row>
        <row r="866">
          <cell r="C866" t="str">
            <v>Bucket  plastic 20L with cover</v>
          </cell>
        </row>
        <row r="867">
          <cell r="C867" t="str">
            <v>Poster A3 printing</v>
          </cell>
        </row>
        <row r="868">
          <cell r="C868" t="str">
            <v>Drawing design</v>
          </cell>
        </row>
        <row r="869">
          <cell r="C869" t="str">
            <v>Poster A2 printing</v>
          </cell>
        </row>
        <row r="870">
          <cell r="C870" t="str">
            <v>Bags</v>
          </cell>
        </row>
        <row r="871">
          <cell r="C871" t="str">
            <v>Color kit for painting</v>
          </cell>
        </row>
        <row r="872">
          <cell r="C872" t="str">
            <v>Note book</v>
          </cell>
        </row>
        <row r="873">
          <cell r="C873" t="str">
            <v>Card game kit</v>
          </cell>
        </row>
        <row r="874">
          <cell r="C874" t="str">
            <v>Prizes kit contest</v>
          </cell>
        </row>
        <row r="875">
          <cell r="C875" t="str">
            <v>Lunch 1 pers</v>
          </cell>
        </row>
        <row r="876">
          <cell r="C876" t="str">
            <v>Paper for drawing A3</v>
          </cell>
        </row>
        <row r="877">
          <cell r="C877" t="str">
            <v>Soft drink</v>
          </cell>
        </row>
        <row r="878">
          <cell r="C878" t="str">
            <v>Stage set up</v>
          </cell>
        </row>
        <row r="879">
          <cell r="C879" t="str">
            <v>Movie</v>
          </cell>
        </row>
        <row r="880">
          <cell r="C880" t="str">
            <v>Packaging Sandabate</v>
          </cell>
        </row>
        <row r="881">
          <cell r="C881" t="str">
            <v>Plastic bag</v>
          </cell>
        </row>
        <row r="882">
          <cell r="C882" t="str">
            <v>Cup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CEC8A-00C3-47BB-AA25-B48AF80CDB22}">
  <sheetPr>
    <tabColor rgb="FF00B050"/>
  </sheetPr>
  <dimension ref="A1:Z133"/>
  <sheetViews>
    <sheetView tabSelected="1" topLeftCell="A7" zoomScale="85" zoomScaleNormal="85" workbookViewId="0">
      <pane xSplit="8" ySplit="5" topLeftCell="I12" activePane="bottomRight" state="frozen"/>
      <selection activeCell="A7" sqref="A7"/>
      <selection pane="topRight" activeCell="I7" sqref="I7"/>
      <selection pane="bottomLeft" activeCell="A12" sqref="A12"/>
      <selection pane="bottomRight" activeCell="J124" sqref="J124"/>
    </sheetView>
  </sheetViews>
  <sheetFormatPr baseColWidth="10" defaultRowHeight="15" outlineLevelRow="1" outlineLevelCol="1" x14ac:dyDescent="0.2"/>
  <cols>
    <col min="1" max="1" width="17.5" customWidth="1"/>
    <col min="3" max="3" width="43.5" customWidth="1"/>
    <col min="4" max="4" width="4.5" customWidth="1"/>
    <col min="5" max="5" width="8" customWidth="1"/>
    <col min="6" max="6" width="9.33203125" style="5" bestFit="1" customWidth="1"/>
    <col min="7" max="7" width="12.5" style="5" customWidth="1"/>
    <col min="8" max="8" width="2.1640625" style="6" customWidth="1"/>
    <col min="9" max="9" width="16.5" style="5" customWidth="1" outlineLevel="1"/>
    <col min="10" max="10" width="13.6640625" style="5" customWidth="1" outlineLevel="1"/>
    <col min="11" max="11" width="0.1640625" style="5" customWidth="1" outlineLevel="1"/>
    <col min="12" max="12" width="2.33203125" style="5" customWidth="1"/>
    <col min="13" max="13" width="12.83203125" style="7" hidden="1" customWidth="1" outlineLevel="1"/>
    <col min="14" max="14" width="7.6640625" hidden="1" customWidth="1" outlineLevel="1"/>
    <col min="15" max="15" width="47.33203125" style="8" hidden="1" customWidth="1" outlineLevel="1"/>
    <col min="16" max="16" width="18.83203125" hidden="1" customWidth="1" collapsed="1"/>
    <col min="17" max="17" width="14.1640625" hidden="1" customWidth="1"/>
    <col min="18" max="18" width="2.5" hidden="1" customWidth="1"/>
    <col min="19" max="21" width="11" hidden="1" customWidth="1" outlineLevel="1"/>
    <col min="22" max="22" width="1" hidden="1" customWidth="1" collapsed="1"/>
    <col min="23" max="25" width="11" hidden="1" customWidth="1" outlineLevel="1"/>
    <col min="26" max="26" width="0" hidden="1" customWidth="1" collapsed="1"/>
  </cols>
  <sheetData>
    <row r="1" spans="1:25" ht="17" outlineLevel="1" thickBot="1" x14ac:dyDescent="0.25">
      <c r="A1" s="1" t="s">
        <v>0</v>
      </c>
      <c r="B1" s="2"/>
      <c r="C1" s="3"/>
      <c r="D1" s="4"/>
    </row>
    <row r="2" spans="1:25" ht="16" outlineLevel="1" thickBot="1" x14ac:dyDescent="0.25">
      <c r="A2" s="9" t="s">
        <v>1</v>
      </c>
      <c r="B2" s="10" t="s">
        <v>2</v>
      </c>
      <c r="C2" s="3"/>
      <c r="D2" s="4"/>
    </row>
    <row r="3" spans="1:25" ht="16" outlineLevel="1" thickBot="1" x14ac:dyDescent="0.25">
      <c r="A3" s="11" t="s">
        <v>3</v>
      </c>
      <c r="D3" s="5"/>
      <c r="E3" s="5"/>
    </row>
    <row r="4" spans="1:25" ht="16" outlineLevel="1" thickBot="1" x14ac:dyDescent="0.25">
      <c r="A4" s="12" t="s">
        <v>4</v>
      </c>
      <c r="B4" s="13" t="s">
        <v>5</v>
      </c>
      <c r="D4" s="5"/>
      <c r="E4" s="5"/>
      <c r="G4"/>
      <c r="H4" s="14"/>
      <c r="I4"/>
      <c r="J4"/>
      <c r="K4"/>
      <c r="L4"/>
      <c r="M4"/>
    </row>
    <row r="5" spans="1:25" ht="16" outlineLevel="1" thickBot="1" x14ac:dyDescent="0.25">
      <c r="A5" s="15" t="s">
        <v>6</v>
      </c>
      <c r="B5" s="13">
        <v>655.95699999999999</v>
      </c>
      <c r="D5" s="5"/>
      <c r="E5" s="5"/>
    </row>
    <row r="6" spans="1:25" ht="16" outlineLevel="1" thickBot="1" x14ac:dyDescent="0.25">
      <c r="A6" s="15" t="s">
        <v>7</v>
      </c>
      <c r="B6" s="13">
        <v>12</v>
      </c>
      <c r="D6" s="5"/>
      <c r="E6" s="5"/>
    </row>
    <row r="7" spans="1:25" outlineLevel="1" x14ac:dyDescent="0.2">
      <c r="A7" s="16" t="s">
        <v>8</v>
      </c>
      <c r="B7" s="10" t="s">
        <v>9</v>
      </c>
      <c r="G7" s="17"/>
      <c r="H7" s="18"/>
      <c r="I7" s="17"/>
      <c r="J7" s="17"/>
      <c r="K7" s="17"/>
      <c r="L7" s="17"/>
      <c r="M7" s="17"/>
    </row>
    <row r="8" spans="1:25" outlineLevel="1" x14ac:dyDescent="0.2">
      <c r="A8" s="16" t="s">
        <v>10</v>
      </c>
      <c r="B8" s="10" t="s">
        <v>11</v>
      </c>
      <c r="G8" s="17"/>
      <c r="H8" s="18"/>
      <c r="I8" s="17"/>
      <c r="J8" s="17"/>
      <c r="K8" s="17"/>
      <c r="L8" s="17"/>
      <c r="M8" s="17"/>
      <c r="S8" s="7"/>
      <c r="T8" s="7"/>
      <c r="U8" s="7"/>
      <c r="W8" s="7" t="s">
        <v>9</v>
      </c>
      <c r="X8" s="7" t="s">
        <v>12</v>
      </c>
      <c r="Y8" s="7" t="s">
        <v>13</v>
      </c>
    </row>
    <row r="9" spans="1:25" ht="16" thickBot="1" x14ac:dyDescent="0.25">
      <c r="I9" s="19">
        <f>I124</f>
        <v>1272727.0226601004</v>
      </c>
      <c r="J9" s="19">
        <f t="shared" ref="J9:K9" si="0">J124</f>
        <v>545454.90101991757</v>
      </c>
      <c r="K9" s="19">
        <f t="shared" si="0"/>
        <v>0</v>
      </c>
      <c r="M9" s="7" t="s">
        <v>14</v>
      </c>
      <c r="P9" s="20" t="e">
        <f>P129</f>
        <v>#VALUE!</v>
      </c>
      <c r="Q9" s="7"/>
      <c r="R9" s="7"/>
      <c r="S9" s="21"/>
      <c r="T9" s="17"/>
      <c r="U9" s="17"/>
      <c r="V9" s="7"/>
      <c r="W9" s="21"/>
      <c r="X9" s="17">
        <v>0.3</v>
      </c>
      <c r="Y9" s="17">
        <v>0.7</v>
      </c>
    </row>
    <row r="10" spans="1:25" ht="17" thickBot="1" x14ac:dyDescent="0.25">
      <c r="A10" s="233" t="s">
        <v>15</v>
      </c>
      <c r="B10" s="234"/>
      <c r="C10" s="234"/>
      <c r="D10" s="234"/>
      <c r="E10" s="234"/>
      <c r="F10" s="234"/>
      <c r="G10" s="235"/>
      <c r="H10" s="22"/>
      <c r="I10" s="236" t="s">
        <v>16</v>
      </c>
      <c r="J10" s="237"/>
      <c r="K10" s="238"/>
      <c r="L10" s="23"/>
      <c r="M10" s="239" t="s">
        <v>17</v>
      </c>
      <c r="N10" s="241" t="s">
        <v>18</v>
      </c>
      <c r="O10" s="243" t="s">
        <v>19</v>
      </c>
      <c r="P10" s="245" t="s">
        <v>20</v>
      </c>
      <c r="Q10" s="246"/>
      <c r="S10" s="231" t="s">
        <v>21</v>
      </c>
      <c r="T10" s="231" t="s">
        <v>22</v>
      </c>
      <c r="U10" s="231" t="s">
        <v>23</v>
      </c>
      <c r="W10" s="231" t="s">
        <v>24</v>
      </c>
      <c r="X10" s="231" t="s">
        <v>25</v>
      </c>
      <c r="Y10" s="231" t="s">
        <v>26</v>
      </c>
    </row>
    <row r="11" spans="1:25" ht="51.75" customHeight="1" thickBot="1" x14ac:dyDescent="0.25">
      <c r="A11" s="25"/>
      <c r="B11" s="25" t="s">
        <v>27</v>
      </c>
      <c r="C11" s="24" t="s">
        <v>28</v>
      </c>
      <c r="D11" s="24" t="s">
        <v>29</v>
      </c>
      <c r="E11" s="24" t="s">
        <v>30</v>
      </c>
      <c r="F11" s="26" t="s">
        <v>31</v>
      </c>
      <c r="G11" s="27" t="s">
        <v>32</v>
      </c>
      <c r="H11" s="28"/>
      <c r="I11" s="29" t="s">
        <v>21</v>
      </c>
      <c r="J11" s="29" t="s">
        <v>22</v>
      </c>
      <c r="K11" s="29" t="s">
        <v>33</v>
      </c>
      <c r="L11" s="30"/>
      <c r="M11" s="240"/>
      <c r="N11" s="242"/>
      <c r="O11" s="244"/>
      <c r="P11" s="31" t="s">
        <v>34</v>
      </c>
      <c r="Q11" s="32" t="s">
        <v>35</v>
      </c>
      <c r="S11" s="232"/>
      <c r="T11" s="232"/>
      <c r="U11" s="232"/>
      <c r="V11" s="33"/>
      <c r="W11" s="232"/>
      <c r="X11" s="232"/>
      <c r="Y11" s="232"/>
    </row>
    <row r="12" spans="1:25" x14ac:dyDescent="0.2">
      <c r="A12" s="34" t="s">
        <v>36</v>
      </c>
      <c r="B12" s="35"/>
      <c r="C12" s="36" t="s">
        <v>37</v>
      </c>
      <c r="D12" s="37"/>
      <c r="E12" s="38"/>
      <c r="F12" s="39"/>
      <c r="G12" s="40"/>
      <c r="H12" s="41"/>
      <c r="I12" s="42"/>
      <c r="J12" s="43"/>
      <c r="K12" s="44"/>
      <c r="L12" s="45"/>
      <c r="M12" s="46"/>
      <c r="N12" s="47"/>
      <c r="O12" s="48"/>
      <c r="P12" s="49"/>
      <c r="Q12" s="40"/>
      <c r="S12" s="42"/>
      <c r="T12" s="43"/>
      <c r="U12" s="44"/>
      <c r="W12" s="42"/>
      <c r="X12" s="43"/>
      <c r="Y12" s="44"/>
    </row>
    <row r="13" spans="1:25" x14ac:dyDescent="0.2">
      <c r="A13" s="50" t="s">
        <v>38</v>
      </c>
      <c r="B13" s="51"/>
      <c r="C13" s="52" t="s">
        <v>39</v>
      </c>
      <c r="D13" s="53"/>
      <c r="E13" s="54"/>
      <c r="F13" s="55"/>
      <c r="G13" s="56"/>
      <c r="H13" s="41"/>
      <c r="I13" s="57"/>
      <c r="J13" s="56"/>
      <c r="K13" s="56"/>
      <c r="L13" s="45"/>
      <c r="M13" s="46"/>
      <c r="N13" s="47"/>
      <c r="O13" s="48"/>
      <c r="P13" s="58"/>
      <c r="Q13" s="57"/>
      <c r="S13" s="57"/>
      <c r="T13" s="56"/>
      <c r="U13" s="56"/>
      <c r="W13" s="57"/>
      <c r="X13" s="56"/>
      <c r="Y13" s="56"/>
    </row>
    <row r="14" spans="1:25" outlineLevel="1" x14ac:dyDescent="0.2">
      <c r="A14" s="59" t="s">
        <v>40</v>
      </c>
      <c r="B14" s="60"/>
      <c r="C14" s="61" t="s">
        <v>41</v>
      </c>
      <c r="D14" s="62"/>
      <c r="E14" s="63"/>
      <c r="F14" s="64"/>
      <c r="G14" s="65">
        <f>SUBTOTAL(9,G15:G20)</f>
        <v>204909.81</v>
      </c>
      <c r="H14" s="66"/>
      <c r="I14" s="67">
        <f>SUBTOTAL(9,I15:I20)</f>
        <v>129826.41</v>
      </c>
      <c r="J14" s="68">
        <f>SUBTOTAL(9,J15:J20)</f>
        <v>75083.399999999994</v>
      </c>
      <c r="K14" s="68">
        <f>SUBTOTAL(9,K15:K20)</f>
        <v>0</v>
      </c>
      <c r="L14" s="69"/>
      <c r="M14" s="70"/>
      <c r="N14" s="70" t="s">
        <v>42</v>
      </c>
      <c r="O14" s="71"/>
      <c r="P14" s="72" t="e">
        <f>SUBTOTAL(9,P15:P20)</f>
        <v>#VALUE!</v>
      </c>
      <c r="Q14" s="73" t="e">
        <f>SUBTOTAL(9,Q15:Q20)</f>
        <v>#VALUE!</v>
      </c>
      <c r="S14" s="73" t="e">
        <f>SUBTOTAL(9,S15:S20)</f>
        <v>#VALUE!</v>
      </c>
      <c r="T14" s="68" t="e">
        <f>SUBTOTAL(9,T15:T20)</f>
        <v>#VALUE!</v>
      </c>
      <c r="U14" s="68">
        <f>SUBTOTAL(9,U15:U20)</f>
        <v>0</v>
      </c>
      <c r="W14" s="73" t="e">
        <f>SUBTOTAL(9,W15:W20)</f>
        <v>#VALUE!</v>
      </c>
      <c r="X14" s="68" t="e">
        <f>SUBTOTAL(9,X15:X20)</f>
        <v>#VALUE!</v>
      </c>
      <c r="Y14" s="68" t="e">
        <f>SUBTOTAL(9,Y15:Y20)</f>
        <v>#VALUE!</v>
      </c>
    </row>
    <row r="15" spans="1:25" ht="32" outlineLevel="1" x14ac:dyDescent="0.2">
      <c r="A15" s="74" t="s">
        <v>43</v>
      </c>
      <c r="B15" s="75" t="s">
        <v>44</v>
      </c>
      <c r="C15" s="76" t="s">
        <v>45</v>
      </c>
      <c r="D15" s="77">
        <v>2</v>
      </c>
      <c r="E15" s="77">
        <f t="shared" ref="E15:E20" si="1">$B$6</f>
        <v>12</v>
      </c>
      <c r="F15" s="78">
        <f>G15/E15/D15</f>
        <v>3919.6080000000002</v>
      </c>
      <c r="G15" s="79">
        <v>94070.592000000004</v>
      </c>
      <c r="H15" s="80"/>
      <c r="I15" s="79">
        <v>52261.440000000002</v>
      </c>
      <c r="J15" s="79">
        <v>41809.152000000002</v>
      </c>
      <c r="K15" s="81"/>
      <c r="L15" s="82"/>
      <c r="M15" s="83" t="s">
        <v>46</v>
      </c>
      <c r="N15" s="84"/>
      <c r="O15" s="85" t="s">
        <v>47</v>
      </c>
      <c r="P15" s="81" t="e">
        <f>SUMIF('[147]BUDGET  V INTERNE'!$D:$D,$B15,'[147]BUDGET  V INTERNE'!$O:$O)</f>
        <v>#VALUE!</v>
      </c>
      <c r="Q15" s="81" t="e">
        <f>SUMIF('[147]BUDGET  V INTERNE'!$D:$D,$B15,'[147]BUDGET  V INTERNE'!$Q:$Q)</f>
        <v>#VALUE!</v>
      </c>
      <c r="S15" s="86">
        <f>'[147]BUDGET  V INTERNE'!AF24</f>
        <v>52800</v>
      </c>
      <c r="T15" s="81">
        <f>'[147]BUDGET  V INTERNE'!AF16</f>
        <v>52800</v>
      </c>
      <c r="U15" s="81">
        <v>0</v>
      </c>
      <c r="V15" s="5">
        <f>I15-S15-T15-U15</f>
        <v>-53338.559999999998</v>
      </c>
      <c r="W15" s="86" t="e">
        <f>$P15</f>
        <v>#VALUE!</v>
      </c>
      <c r="X15" s="81" t="e">
        <f>$Q15*$X$9</f>
        <v>#VALUE!</v>
      </c>
      <c r="Y15" s="81" t="e">
        <f>$Q15*$Y$9</f>
        <v>#VALUE!</v>
      </c>
    </row>
    <row r="16" spans="1:25" outlineLevel="1" x14ac:dyDescent="0.2">
      <c r="A16" s="74" t="s">
        <v>48</v>
      </c>
      <c r="B16" s="75" t="s">
        <v>49</v>
      </c>
      <c r="C16" s="76" t="s">
        <v>50</v>
      </c>
      <c r="D16" s="77">
        <v>2</v>
      </c>
      <c r="E16" s="77">
        <f t="shared" si="1"/>
        <v>12</v>
      </c>
      <c r="F16" s="78">
        <f t="shared" ref="F16:F20" si="2">G16/E16/D16</f>
        <v>3119.4607499999997</v>
      </c>
      <c r="G16" s="79">
        <v>74867.05799999999</v>
      </c>
      <c r="H16" s="80"/>
      <c r="I16" s="79">
        <v>41592.81</v>
      </c>
      <c r="J16" s="79">
        <v>33274.248</v>
      </c>
      <c r="K16" s="81"/>
      <c r="L16" s="82"/>
      <c r="M16" s="83" t="s">
        <v>46</v>
      </c>
      <c r="N16" s="84"/>
      <c r="O16" s="85"/>
      <c r="P16" s="81" t="e">
        <f>SUMIF('[147]BUDGET  V INTERNE'!$D:$D,$B16,'[147]BUDGET  V INTERNE'!$O:$O)</f>
        <v>#VALUE!</v>
      </c>
      <c r="Q16" s="81" t="e">
        <f>SUMIF('[147]BUDGET  V INTERNE'!$D:$D,$B16,'[147]BUDGET  V INTERNE'!$Q:$Q)</f>
        <v>#VALUE!</v>
      </c>
      <c r="S16" s="86" t="e">
        <f>P16*25%</f>
        <v>#VALUE!</v>
      </c>
      <c r="T16" s="81" t="e">
        <f>P16*75%</f>
        <v>#VALUE!</v>
      </c>
      <c r="U16" s="81">
        <v>0</v>
      </c>
      <c r="V16" s="5" t="e">
        <f t="shared" ref="V16:V20" si="3">I16-S16-T16-U16</f>
        <v>#VALUE!</v>
      </c>
      <c r="W16" s="86" t="e">
        <f t="shared" ref="W16:W20" si="4">$P16</f>
        <v>#VALUE!</v>
      </c>
      <c r="X16" s="81" t="e">
        <f t="shared" ref="X16:X20" si="5">$Q16*$X$9</f>
        <v>#VALUE!</v>
      </c>
      <c r="Y16" s="81" t="e">
        <f t="shared" ref="Y16:Y20" si="6">$Q16*$Y$9</f>
        <v>#VALUE!</v>
      </c>
    </row>
    <row r="17" spans="1:25" ht="32" outlineLevel="1" x14ac:dyDescent="0.2">
      <c r="A17" s="74" t="s">
        <v>51</v>
      </c>
      <c r="B17" s="75" t="s">
        <v>52</v>
      </c>
      <c r="C17" s="76" t="s">
        <v>53</v>
      </c>
      <c r="D17" s="77">
        <v>1</v>
      </c>
      <c r="E17" s="77">
        <v>12</v>
      </c>
      <c r="F17" s="78">
        <f t="shared" si="2"/>
        <v>2997.6800000000003</v>
      </c>
      <c r="G17" s="79">
        <v>35972.160000000003</v>
      </c>
      <c r="H17" s="80"/>
      <c r="I17" s="79">
        <v>35972.160000000003</v>
      </c>
      <c r="J17" s="79">
        <v>0</v>
      </c>
      <c r="K17" s="81"/>
      <c r="L17" s="82"/>
      <c r="M17" s="87" t="s">
        <v>54</v>
      </c>
      <c r="N17" s="84"/>
      <c r="O17" s="88" t="s">
        <v>55</v>
      </c>
      <c r="P17" s="81" t="e">
        <f>SUMIF('[147]BUDGET  V INTERNE'!$D:$D,$B17,'[147]BUDGET  V INTERNE'!$O:$O)</f>
        <v>#VALUE!</v>
      </c>
      <c r="Q17" s="81" t="e">
        <f>SUMIF('[147]BUDGET  V INTERNE'!$D:$D,$B17,'[147]BUDGET  V INTERNE'!$Q:$Q)</f>
        <v>#VALUE!</v>
      </c>
      <c r="S17" s="86">
        <f t="shared" ref="S17:S20" si="7">$I17*$S$9</f>
        <v>0</v>
      </c>
      <c r="T17" s="81">
        <f t="shared" ref="T17:T20" si="8">J17</f>
        <v>0</v>
      </c>
      <c r="U17" s="81">
        <v>0</v>
      </c>
      <c r="V17" s="5">
        <f t="shared" si="3"/>
        <v>35972.160000000003</v>
      </c>
      <c r="W17" s="86" t="e">
        <f t="shared" si="4"/>
        <v>#VALUE!</v>
      </c>
      <c r="X17" s="81" t="e">
        <f t="shared" si="5"/>
        <v>#VALUE!</v>
      </c>
      <c r="Y17" s="81" t="e">
        <f t="shared" si="6"/>
        <v>#VALUE!</v>
      </c>
    </row>
    <row r="18" spans="1:25" ht="16" outlineLevel="1" x14ac:dyDescent="0.2">
      <c r="A18" s="74" t="s">
        <v>56</v>
      </c>
      <c r="B18" s="89" t="s">
        <v>57</v>
      </c>
      <c r="C18" s="76" t="s">
        <v>58</v>
      </c>
      <c r="D18" s="77">
        <v>1</v>
      </c>
      <c r="E18" s="77">
        <v>5</v>
      </c>
      <c r="F18" s="78">
        <f>G18/E18/D18</f>
        <v>0</v>
      </c>
      <c r="G18" s="79">
        <v>0</v>
      </c>
      <c r="H18" s="80"/>
      <c r="I18" s="79">
        <v>0</v>
      </c>
      <c r="J18" s="79">
        <v>0</v>
      </c>
      <c r="K18" s="81"/>
      <c r="L18" s="82"/>
      <c r="M18" s="87" t="s">
        <v>54</v>
      </c>
      <c r="N18" s="83" t="s">
        <v>59</v>
      </c>
      <c r="O18" s="88" t="s">
        <v>60</v>
      </c>
      <c r="P18" s="81" t="e">
        <f>SUMIF('[147]BUDGET  V INTERNE'!$D:$D,$B18,'[147]BUDGET  V INTERNE'!$O:$O)</f>
        <v>#VALUE!</v>
      </c>
      <c r="Q18" s="81" t="e">
        <f>SUMIF('[147]BUDGET  V INTERNE'!$D:$D,$B18,'[147]BUDGET  V INTERNE'!$Q:$Q)</f>
        <v>#VALUE!</v>
      </c>
      <c r="S18" s="86">
        <f t="shared" si="7"/>
        <v>0</v>
      </c>
      <c r="T18" s="81">
        <f>'[147]BUDGET  V INTERNE'!AF19</f>
        <v>16000</v>
      </c>
      <c r="U18" s="81">
        <v>0</v>
      </c>
      <c r="V18" s="5">
        <f t="shared" si="3"/>
        <v>-16000</v>
      </c>
      <c r="W18" s="86" t="e">
        <f t="shared" si="4"/>
        <v>#VALUE!</v>
      </c>
      <c r="X18" s="81" t="e">
        <f t="shared" si="5"/>
        <v>#VALUE!</v>
      </c>
      <c r="Y18" s="81" t="e">
        <f t="shared" si="6"/>
        <v>#VALUE!</v>
      </c>
    </row>
    <row r="19" spans="1:25" outlineLevel="1" x14ac:dyDescent="0.2">
      <c r="A19" s="74" t="s">
        <v>61</v>
      </c>
      <c r="B19" s="89" t="s">
        <v>62</v>
      </c>
      <c r="C19" s="76" t="s">
        <v>63</v>
      </c>
      <c r="D19" s="77">
        <v>1</v>
      </c>
      <c r="E19" s="77">
        <f t="shared" si="1"/>
        <v>12</v>
      </c>
      <c r="F19" s="78">
        <f t="shared" si="2"/>
        <v>0</v>
      </c>
      <c r="G19" s="79">
        <v>0</v>
      </c>
      <c r="H19" s="80"/>
      <c r="I19" s="79">
        <v>0</v>
      </c>
      <c r="J19" s="79">
        <v>0</v>
      </c>
      <c r="K19" s="81"/>
      <c r="L19" s="82"/>
      <c r="M19" s="87" t="s">
        <v>54</v>
      </c>
      <c r="N19" s="84"/>
      <c r="P19" s="81" t="e">
        <f>SUMIF('[147]BUDGET  V INTERNE'!$D:$D,$B19,'[147]BUDGET  V INTERNE'!$O:$O)</f>
        <v>#VALUE!</v>
      </c>
      <c r="Q19" s="81" t="e">
        <f>SUMIF('[147]BUDGET  V INTERNE'!$D:$D,$B19,'[147]BUDGET  V INTERNE'!$Q:$Q)</f>
        <v>#VALUE!</v>
      </c>
      <c r="S19" s="86">
        <f t="shared" si="7"/>
        <v>0</v>
      </c>
      <c r="T19" s="81">
        <f t="shared" si="8"/>
        <v>0</v>
      </c>
      <c r="U19" s="81">
        <v>0</v>
      </c>
      <c r="V19" s="5">
        <f t="shared" si="3"/>
        <v>0</v>
      </c>
      <c r="W19" s="86" t="e">
        <f t="shared" si="4"/>
        <v>#VALUE!</v>
      </c>
      <c r="X19" s="81" t="e">
        <f t="shared" si="5"/>
        <v>#VALUE!</v>
      </c>
      <c r="Y19" s="81" t="e">
        <f t="shared" si="6"/>
        <v>#VALUE!</v>
      </c>
    </row>
    <row r="20" spans="1:25" ht="18.75" customHeight="1" outlineLevel="1" x14ac:dyDescent="0.2">
      <c r="A20" s="74" t="s">
        <v>64</v>
      </c>
      <c r="B20" s="89" t="s">
        <v>65</v>
      </c>
      <c r="C20" s="76" t="s">
        <v>66</v>
      </c>
      <c r="D20" s="77">
        <v>1</v>
      </c>
      <c r="E20" s="77">
        <f t="shared" si="1"/>
        <v>12</v>
      </c>
      <c r="F20" s="78">
        <f t="shared" si="2"/>
        <v>0</v>
      </c>
      <c r="G20" s="79">
        <v>0</v>
      </c>
      <c r="H20" s="80"/>
      <c r="I20" s="79">
        <v>0</v>
      </c>
      <c r="J20" s="79">
        <v>0</v>
      </c>
      <c r="K20" s="81"/>
      <c r="L20" s="82"/>
      <c r="M20" s="83"/>
      <c r="N20" s="90" t="s">
        <v>67</v>
      </c>
      <c r="P20" s="81" t="e">
        <f>SUMIF('[147]BUDGET  V INTERNE'!$D:$D,$B20,'[147]BUDGET  V INTERNE'!$O:$O)</f>
        <v>#VALUE!</v>
      </c>
      <c r="Q20" s="81" t="e">
        <f>SUMIF('[147]BUDGET  V INTERNE'!$D:$D,$B20,'[147]BUDGET  V INTERNE'!$Q:$Q)</f>
        <v>#VALUE!</v>
      </c>
      <c r="S20" s="86">
        <f t="shared" si="7"/>
        <v>0</v>
      </c>
      <c r="T20" s="81">
        <f t="shared" si="8"/>
        <v>0</v>
      </c>
      <c r="U20" s="81">
        <v>0</v>
      </c>
      <c r="V20" s="5">
        <f t="shared" si="3"/>
        <v>0</v>
      </c>
      <c r="W20" s="86" t="e">
        <f t="shared" si="4"/>
        <v>#VALUE!</v>
      </c>
      <c r="X20" s="81" t="e">
        <f t="shared" si="5"/>
        <v>#VALUE!</v>
      </c>
      <c r="Y20" s="81" t="e">
        <f t="shared" si="6"/>
        <v>#VALUE!</v>
      </c>
    </row>
    <row r="21" spans="1:25" outlineLevel="1" x14ac:dyDescent="0.2">
      <c r="A21" s="91" t="s">
        <v>68</v>
      </c>
      <c r="B21" s="92"/>
      <c r="C21" s="93" t="s">
        <v>69</v>
      </c>
      <c r="D21" s="63"/>
      <c r="E21" s="63"/>
      <c r="F21" s="64"/>
      <c r="G21" s="94"/>
      <c r="H21" s="95"/>
      <c r="I21" s="96"/>
      <c r="J21" s="97"/>
      <c r="K21" s="97"/>
      <c r="L21" s="98"/>
      <c r="M21" s="83"/>
      <c r="N21" s="90"/>
      <c r="P21" s="99"/>
      <c r="Q21" s="97"/>
      <c r="S21" s="99"/>
      <c r="T21" s="97"/>
      <c r="U21" s="97"/>
      <c r="W21" s="99"/>
      <c r="X21" s="97"/>
      <c r="Y21" s="97"/>
    </row>
    <row r="22" spans="1:25" outlineLevel="1" x14ac:dyDescent="0.2">
      <c r="A22" s="100"/>
      <c r="B22" s="100"/>
      <c r="C22" s="101" t="s">
        <v>70</v>
      </c>
      <c r="D22" s="102"/>
      <c r="E22" s="102"/>
      <c r="F22" s="103"/>
      <c r="G22" s="104">
        <f>SUBTOTAL(9,G23:G26)</f>
        <v>118495.82915625001</v>
      </c>
      <c r="H22" s="95"/>
      <c r="I22" s="105">
        <f>SUBTOTAL(9,I23:I26)</f>
        <v>83222.065850000014</v>
      </c>
      <c r="J22" s="106">
        <f>SUBTOTAL(9,J23:J26)</f>
        <v>35273.763306249995</v>
      </c>
      <c r="K22" s="106">
        <f>SUBTOTAL(9,K23:K26)</f>
        <v>0</v>
      </c>
      <c r="L22" s="98"/>
      <c r="M22" s="70"/>
      <c r="N22" s="107"/>
      <c r="O22" s="85"/>
      <c r="P22" s="108" t="e">
        <f>SUBTOTAL(9,P23:P26)</f>
        <v>#VALUE!</v>
      </c>
      <c r="Q22" s="106" t="e">
        <f>SUBTOTAL(9,Q23:Q26)</f>
        <v>#VALUE!</v>
      </c>
      <c r="S22" s="108">
        <f>SUBTOTAL(9,S23:S26)</f>
        <v>69322.030000000013</v>
      </c>
      <c r="T22" s="106">
        <f>SUBTOTAL(9,T23:T26)</f>
        <v>107210.64</v>
      </c>
      <c r="U22" s="106">
        <f>SUBTOTAL(9,U23:U26)</f>
        <v>0</v>
      </c>
      <c r="W22" s="108" t="e">
        <f>SUBTOTAL(9,W23:W26)</f>
        <v>#VALUE!</v>
      </c>
      <c r="X22" s="106" t="e">
        <f>SUBTOTAL(9,X23:X26)</f>
        <v>#VALUE!</v>
      </c>
      <c r="Y22" s="106" t="e">
        <f>SUBTOTAL(9,Y23:Y26)</f>
        <v>#VALUE!</v>
      </c>
    </row>
    <row r="23" spans="1:25" ht="32" outlineLevel="1" x14ac:dyDescent="0.2">
      <c r="A23" s="74" t="s">
        <v>71</v>
      </c>
      <c r="B23" s="75" t="s">
        <v>72</v>
      </c>
      <c r="C23" s="76" t="s">
        <v>73</v>
      </c>
      <c r="D23" s="77">
        <v>1</v>
      </c>
      <c r="E23" s="77">
        <f>$B$6</f>
        <v>12</v>
      </c>
      <c r="F23" s="78">
        <f t="shared" ref="F23:F26" si="9">G23/E23/D23</f>
        <v>1383.2985250000002</v>
      </c>
      <c r="G23" s="79">
        <v>16599.582300000002</v>
      </c>
      <c r="H23" s="80"/>
      <c r="I23" s="79">
        <v>5572.7260050000004</v>
      </c>
      <c r="J23" s="79">
        <v>11026.856295000001</v>
      </c>
      <c r="K23" s="81"/>
      <c r="L23" s="82"/>
      <c r="M23" s="87" t="s">
        <v>54</v>
      </c>
      <c r="N23" s="83"/>
      <c r="O23" s="88" t="s">
        <v>74</v>
      </c>
      <c r="P23" s="81" t="e">
        <f>SUMIF('[147]BUDGET  V INTERNE'!$D:$D,$B23,'[147]BUDGET  V INTERNE'!$O:$O)</f>
        <v>#VALUE!</v>
      </c>
      <c r="Q23" s="81" t="e">
        <f>SUMIF('[147]BUDGET  V INTERNE'!$D:$D,$B23,'[147]BUDGET  V INTERNE'!$Q:$Q)</f>
        <v>#VALUE!</v>
      </c>
      <c r="S23" s="86">
        <f>'[147]BUDGET  V INTERNE'!AF39+'[147]BUDGET  V INTERNE'!AF40+'[147]BUDGET  V INTERNE'!AF41+'[147]BUDGET  V INTERNE'!AF42+'[147]BUDGET  V INTERNE'!AF43</f>
        <v>45153.510000000009</v>
      </c>
      <c r="T23" s="81">
        <f>'[147]BUDGET  V INTERNE'!AF34+'[147]BUDGET  V INTERNE'!AF35+'[147]BUDGET  V INTERNE'!AF36+'[147]BUDGET  V INTERNE'!AF37</f>
        <v>15672.630000000001</v>
      </c>
      <c r="U23" s="81">
        <v>0</v>
      </c>
      <c r="V23" s="5">
        <f t="shared" ref="V23:V26" si="10">I23-S23-T23-U23</f>
        <v>-55253.41399500001</v>
      </c>
      <c r="W23" s="86" t="e">
        <f t="shared" ref="W23:W26" si="11">$P23</f>
        <v>#VALUE!</v>
      </c>
      <c r="X23" s="81" t="e">
        <f t="shared" ref="X23:X26" si="12">$Q23*$X$9</f>
        <v>#VALUE!</v>
      </c>
      <c r="Y23" s="81" t="e">
        <f t="shared" ref="Y23:Y26" si="13">$Q23*$Y$9</f>
        <v>#VALUE!</v>
      </c>
    </row>
    <row r="24" spans="1:25" ht="17.25" customHeight="1" outlineLevel="1" x14ac:dyDescent="0.2">
      <c r="A24" s="74" t="s">
        <v>75</v>
      </c>
      <c r="B24" s="75" t="s">
        <v>76</v>
      </c>
      <c r="C24" s="76" t="s">
        <v>77</v>
      </c>
      <c r="D24" s="77">
        <v>1</v>
      </c>
      <c r="E24" s="77">
        <f>$B$6</f>
        <v>12</v>
      </c>
      <c r="F24" s="78">
        <f t="shared" si="9"/>
        <v>2368.7883289583338</v>
      </c>
      <c r="G24" s="79">
        <v>28425.459947500003</v>
      </c>
      <c r="H24" s="80"/>
      <c r="I24" s="79">
        <v>28425.459947500003</v>
      </c>
      <c r="J24" s="79">
        <v>0</v>
      </c>
      <c r="K24" s="81"/>
      <c r="L24" s="82"/>
      <c r="M24" s="87" t="s">
        <v>54</v>
      </c>
      <c r="N24" s="90" t="s">
        <v>78</v>
      </c>
      <c r="O24" s="88" t="s">
        <v>79</v>
      </c>
      <c r="P24" s="81" t="e">
        <f>SUMIF('[147]BUDGET  V INTERNE'!$D:$D,$B24,'[147]BUDGET  V INTERNE'!$O:$O)</f>
        <v>#VALUE!</v>
      </c>
      <c r="Q24" s="81" t="e">
        <f>SUMIF('[147]BUDGET  V INTERNE'!$D:$D,$B24,'[147]BUDGET  V INTERNE'!$Q:$Q)</f>
        <v>#VALUE!</v>
      </c>
      <c r="S24" s="86">
        <f t="shared" ref="S24:S26" si="14">$I24*$S$9</f>
        <v>0</v>
      </c>
      <c r="T24" s="81">
        <f>'[147]BUDGET  V INTERNE'!AF46+'[147]BUDGET  V INTERNE'!AF47+'[147]BUDGET  V INTERNE'!AF48+'[147]BUDGET  V INTERNE'!AF49+'[147]BUDGET  V INTERNE'!AF52</f>
        <v>83481.84</v>
      </c>
      <c r="U24" s="81">
        <v>0</v>
      </c>
      <c r="V24" s="5">
        <f t="shared" si="10"/>
        <v>-55056.380052499997</v>
      </c>
      <c r="W24" s="86" t="e">
        <f t="shared" si="11"/>
        <v>#VALUE!</v>
      </c>
      <c r="X24" s="81" t="e">
        <f t="shared" si="12"/>
        <v>#VALUE!</v>
      </c>
      <c r="Y24" s="81" t="e">
        <f t="shared" si="13"/>
        <v>#VALUE!</v>
      </c>
    </row>
    <row r="25" spans="1:25" ht="32" outlineLevel="1" x14ac:dyDescent="0.2">
      <c r="A25" s="74" t="s">
        <v>80</v>
      </c>
      <c r="B25" s="75" t="s">
        <v>81</v>
      </c>
      <c r="C25" s="76" t="s">
        <v>82</v>
      </c>
      <c r="D25" s="77">
        <v>1</v>
      </c>
      <c r="E25" s="77">
        <f>$B$6</f>
        <v>12</v>
      </c>
      <c r="F25" s="78">
        <f t="shared" si="9"/>
        <v>6122.565575729167</v>
      </c>
      <c r="G25" s="79">
        <v>73470.78690875</v>
      </c>
      <c r="H25" s="80"/>
      <c r="I25" s="79">
        <v>49223.87989750001</v>
      </c>
      <c r="J25" s="79">
        <v>24246.907011249998</v>
      </c>
      <c r="K25" s="81"/>
      <c r="L25" s="82"/>
      <c r="M25" s="87" t="s">
        <v>54</v>
      </c>
      <c r="N25" s="83"/>
      <c r="O25" s="88" t="s">
        <v>83</v>
      </c>
      <c r="P25" s="81" t="e">
        <f>SUMIF('[147]BUDGET  V INTERNE'!$D:$D,$B25,'[147]BUDGET  V INTERNE'!$O:$O)</f>
        <v>#VALUE!</v>
      </c>
      <c r="Q25" s="81" t="e">
        <f>SUMIF('[147]BUDGET  V INTERNE'!$D:$D,$B25,'[147]BUDGET  V INTERNE'!$Q:$Q)</f>
        <v>#VALUE!</v>
      </c>
      <c r="S25" s="86">
        <f>'[147]BUDGET  V INTERNE'!AF63</f>
        <v>24168.52</v>
      </c>
      <c r="T25" s="81">
        <f>'[147]BUDGET  V INTERNE'!AF60</f>
        <v>8056.170000000001</v>
      </c>
      <c r="U25" s="81">
        <v>0</v>
      </c>
      <c r="V25" s="5">
        <f t="shared" si="10"/>
        <v>16999.189897500008</v>
      </c>
      <c r="W25" s="86" t="e">
        <f t="shared" si="11"/>
        <v>#VALUE!</v>
      </c>
      <c r="X25" s="81" t="e">
        <f t="shared" si="12"/>
        <v>#VALUE!</v>
      </c>
      <c r="Y25" s="81" t="e">
        <f t="shared" si="13"/>
        <v>#VALUE!</v>
      </c>
    </row>
    <row r="26" spans="1:25" ht="16.5" customHeight="1" outlineLevel="1" x14ac:dyDescent="0.2">
      <c r="A26" s="74" t="s">
        <v>84</v>
      </c>
      <c r="B26" s="89" t="s">
        <v>85</v>
      </c>
      <c r="C26" s="76" t="s">
        <v>86</v>
      </c>
      <c r="D26" s="77">
        <v>1</v>
      </c>
      <c r="E26" s="77">
        <f>$B$6</f>
        <v>12</v>
      </c>
      <c r="F26" s="78">
        <f t="shared" si="9"/>
        <v>0</v>
      </c>
      <c r="G26" s="79">
        <v>0</v>
      </c>
      <c r="H26" s="80"/>
      <c r="I26" s="79">
        <v>0</v>
      </c>
      <c r="J26" s="79">
        <v>0</v>
      </c>
      <c r="K26" s="81"/>
      <c r="L26" s="82"/>
      <c r="M26" s="87" t="s">
        <v>54</v>
      </c>
      <c r="N26" s="90" t="s">
        <v>87</v>
      </c>
      <c r="O26" s="88" t="s">
        <v>88</v>
      </c>
      <c r="P26" s="81" t="e">
        <f>SUMIF('[147]BUDGET  V INTERNE'!$D:$D,$B26,'[147]BUDGET  V INTERNE'!$O:$O)</f>
        <v>#VALUE!</v>
      </c>
      <c r="Q26" s="81" t="e">
        <f>SUMIF('[147]BUDGET  V INTERNE'!$D:$D,$B26,'[147]BUDGET  V INTERNE'!$Q:$Q)</f>
        <v>#VALUE!</v>
      </c>
      <c r="S26" s="86">
        <f t="shared" si="14"/>
        <v>0</v>
      </c>
      <c r="T26" s="81">
        <f t="shared" ref="T26" si="15">J26</f>
        <v>0</v>
      </c>
      <c r="U26" s="81">
        <v>0</v>
      </c>
      <c r="V26" s="5">
        <f t="shared" si="10"/>
        <v>0</v>
      </c>
      <c r="W26" s="86" t="e">
        <f t="shared" si="11"/>
        <v>#VALUE!</v>
      </c>
      <c r="X26" s="81" t="e">
        <f t="shared" si="12"/>
        <v>#VALUE!</v>
      </c>
      <c r="Y26" s="81" t="e">
        <f t="shared" si="13"/>
        <v>#VALUE!</v>
      </c>
    </row>
    <row r="27" spans="1:25" outlineLevel="1" x14ac:dyDescent="0.2">
      <c r="A27" s="102"/>
      <c r="B27" s="100"/>
      <c r="C27" s="101" t="s">
        <v>89</v>
      </c>
      <c r="D27" s="102"/>
      <c r="E27" s="102"/>
      <c r="F27" s="103"/>
      <c r="G27" s="104">
        <f>SUBTOTAL(9,G28:G30)</f>
        <v>231460.29092375003</v>
      </c>
      <c r="H27" s="95"/>
      <c r="I27" s="105">
        <f>SUBTOTAL(9,I28:I30)</f>
        <v>110961.90901249999</v>
      </c>
      <c r="J27" s="106">
        <f>SUBTOTAL(9,J28:J30)</f>
        <v>120498.38191125001</v>
      </c>
      <c r="K27" s="106">
        <f>SUBTOTAL(9,K28:K30)</f>
        <v>0</v>
      </c>
      <c r="L27" s="98"/>
      <c r="M27" s="70"/>
      <c r="N27" s="107"/>
      <c r="P27" s="108" t="e">
        <f>SUBTOTAL(9,P28:P30)</f>
        <v>#VALUE!</v>
      </c>
      <c r="Q27" s="106" t="e">
        <f>SUBTOTAL(9,Q28:Q30)</f>
        <v>#VALUE!</v>
      </c>
      <c r="S27" s="108">
        <f>SUBTOTAL(9,S28:S30)</f>
        <v>77159.199999999997</v>
      </c>
      <c r="T27" s="106">
        <f>SUBTOTAL(9,T28:T30)</f>
        <v>116060.82999999999</v>
      </c>
      <c r="U27" s="106">
        <f>SUBTOTAL(9,U28:U30)</f>
        <v>0</v>
      </c>
      <c r="W27" s="108" t="e">
        <f>SUBTOTAL(9,W28:W30)</f>
        <v>#VALUE!</v>
      </c>
      <c r="X27" s="106" t="e">
        <f>SUBTOTAL(9,X28:X30)</f>
        <v>#VALUE!</v>
      </c>
      <c r="Y27" s="106" t="e">
        <f>SUBTOTAL(9,Y28:Y30)</f>
        <v>#VALUE!</v>
      </c>
    </row>
    <row r="28" spans="1:25" ht="16" outlineLevel="1" x14ac:dyDescent="0.2">
      <c r="A28" s="74" t="s">
        <v>90</v>
      </c>
      <c r="B28" s="75" t="s">
        <v>91</v>
      </c>
      <c r="C28" s="76" t="s">
        <v>92</v>
      </c>
      <c r="D28" s="77">
        <v>1</v>
      </c>
      <c r="E28" s="77">
        <v>12</v>
      </c>
      <c r="F28" s="78">
        <f t="shared" ref="F28:F30" si="16">G28/E28/D28</f>
        <v>2441.3331570833338</v>
      </c>
      <c r="G28" s="79">
        <v>29295.997885000004</v>
      </c>
      <c r="H28" s="80"/>
      <c r="I28" s="79">
        <v>8891.6385250000003</v>
      </c>
      <c r="J28" s="79">
        <v>20404.359360000002</v>
      </c>
      <c r="K28" s="81"/>
      <c r="L28" s="82"/>
      <c r="M28" s="83" t="s">
        <v>46</v>
      </c>
      <c r="N28" s="84"/>
      <c r="O28" s="88" t="s">
        <v>93</v>
      </c>
      <c r="P28" s="81" t="e">
        <f>SUMIF('[147]BUDGET  V INTERNE'!$D:$D,$B28,'[147]BUDGET  V INTERNE'!$O:$O)</f>
        <v>#VALUE!</v>
      </c>
      <c r="Q28" s="81" t="e">
        <f>SUMIF('[147]BUDGET  V INTERNE'!$D:$D,$B28,'[147]BUDGET  V INTERNE'!$Q:$Q)</f>
        <v>#VALUE!</v>
      </c>
      <c r="S28" s="86">
        <f>'[147]BUDGET  V INTERNE'!AF83+'[147]BUDGET  V INTERNE'!AF84</f>
        <v>21088.600000000002</v>
      </c>
      <c r="T28" s="81">
        <f>'[147]BUDGET  V INTERNE'!AF71+'[147]BUDGET  V INTERNE'!AF72</f>
        <v>21088.6</v>
      </c>
      <c r="U28" s="81">
        <v>0</v>
      </c>
      <c r="V28" s="5">
        <f t="shared" ref="V28:V30" si="17">I28-S28-T28-U28</f>
        <v>-33285.561475000002</v>
      </c>
      <c r="W28" s="86" t="e">
        <f t="shared" ref="W28:W30" si="18">$P28</f>
        <v>#VALUE!</v>
      </c>
      <c r="X28" s="81" t="e">
        <f t="shared" ref="X28:X30" si="19">$Q28*$X$9</f>
        <v>#VALUE!</v>
      </c>
      <c r="Y28" s="81" t="e">
        <f t="shared" ref="Y28:Y30" si="20">$Q28*$Y$9</f>
        <v>#VALUE!</v>
      </c>
    </row>
    <row r="29" spans="1:25" ht="20.25" customHeight="1" outlineLevel="1" x14ac:dyDescent="0.2">
      <c r="A29" s="74" t="s">
        <v>94</v>
      </c>
      <c r="B29" s="75" t="s">
        <v>95</v>
      </c>
      <c r="C29" s="76" t="s">
        <v>96</v>
      </c>
      <c r="D29" s="77">
        <v>1</v>
      </c>
      <c r="E29" s="77">
        <f>$B$6</f>
        <v>12</v>
      </c>
      <c r="F29" s="78">
        <f t="shared" si="16"/>
        <v>12354.251078020834</v>
      </c>
      <c r="G29" s="79">
        <v>148251.01293625002</v>
      </c>
      <c r="H29" s="80"/>
      <c r="I29" s="79">
        <v>74906.032258749998</v>
      </c>
      <c r="J29" s="79">
        <v>73344.980677500003</v>
      </c>
      <c r="K29" s="81"/>
      <c r="L29" s="82"/>
      <c r="M29" s="83" t="s">
        <v>46</v>
      </c>
      <c r="N29" s="90" t="s">
        <v>97</v>
      </c>
      <c r="O29" s="88" t="s">
        <v>98</v>
      </c>
      <c r="P29" s="81" t="e">
        <f>SUMIF('[147]BUDGET  V INTERNE'!$D:$D,$B29,'[147]BUDGET  V INTERNE'!$O:$O)</f>
        <v>#VALUE!</v>
      </c>
      <c r="Q29" s="81" t="e">
        <f>SUMIF('[147]BUDGET  V INTERNE'!$D:$D,$B29,'[147]BUDGET  V INTERNE'!$Q:$Q)</f>
        <v>#VALUE!</v>
      </c>
      <c r="S29" s="86">
        <f>'[147]BUDGET  V INTERNE'!AF85+'[147]BUDGET  V INTERNE'!AF86+'[147]BUDGET  V INTERNE'!AF87+'[147]BUDGET  V INTERNE'!AF88</f>
        <v>22099.260000000002</v>
      </c>
      <c r="T29" s="81">
        <f>'[147]BUDGET  V INTERNE'!AF74+'[147]BUDGET  V INTERNE'!AF76+'[147]BUDGET  V INTERNE'!AF80</f>
        <v>64228.539999999994</v>
      </c>
      <c r="U29" s="81">
        <v>0</v>
      </c>
      <c r="V29" s="5">
        <f t="shared" si="17"/>
        <v>-11421.767741249998</v>
      </c>
      <c r="W29" s="86" t="e">
        <f t="shared" si="18"/>
        <v>#VALUE!</v>
      </c>
      <c r="X29" s="81" t="e">
        <f t="shared" si="19"/>
        <v>#VALUE!</v>
      </c>
      <c r="Y29" s="81" t="e">
        <f t="shared" si="20"/>
        <v>#VALUE!</v>
      </c>
    </row>
    <row r="30" spans="1:25" ht="16" outlineLevel="1" x14ac:dyDescent="0.2">
      <c r="A30" s="74" t="s">
        <v>99</v>
      </c>
      <c r="B30" s="75" t="s">
        <v>100</v>
      </c>
      <c r="C30" s="76" t="s">
        <v>101</v>
      </c>
      <c r="D30" s="77">
        <v>1</v>
      </c>
      <c r="E30" s="77">
        <f>$B$6</f>
        <v>12</v>
      </c>
      <c r="F30" s="78">
        <f t="shared" si="16"/>
        <v>4492.7733418749995</v>
      </c>
      <c r="G30" s="79">
        <v>53913.280102499994</v>
      </c>
      <c r="H30" s="80"/>
      <c r="I30" s="79">
        <v>27164.23822875</v>
      </c>
      <c r="J30" s="79">
        <v>26749.041873749997</v>
      </c>
      <c r="K30" s="81"/>
      <c r="L30" s="82"/>
      <c r="M30" s="83" t="s">
        <v>46</v>
      </c>
      <c r="N30" s="84"/>
      <c r="O30" s="88" t="s">
        <v>102</v>
      </c>
      <c r="P30" s="81" t="e">
        <f>SUMIF('[147]BUDGET  V INTERNE'!$D:$D,$B30,'[147]BUDGET  V INTERNE'!$O:$O)</f>
        <v>#VALUE!</v>
      </c>
      <c r="Q30" s="81" t="e">
        <f>SUMIF('[147]BUDGET  V INTERNE'!$D:$D,$B30,'[147]BUDGET  V INTERNE'!$Q:$Q)</f>
        <v>#VALUE!</v>
      </c>
      <c r="S30" s="86">
        <f>'[147]BUDGET  V INTERNE'!AF89+'[147]BUDGET  V INTERNE'!AF90+'[147]BUDGET  V INTERNE'!AF91+'[147]BUDGET  V INTERNE'!AF92+'[147]BUDGET  V INTERNE'!AF93+'[147]BUDGET  V INTERNE'!AF94</f>
        <v>33971.339999999997</v>
      </c>
      <c r="T30" s="81">
        <f>'[147]BUDGET  V INTERNE'!AF77+'[147]BUDGET  V INTERNE'!AF78+'[147]BUDGET  V INTERNE'!AF79+'[147]BUDGET  V INTERNE'!AF81</f>
        <v>30743.69</v>
      </c>
      <c r="U30" s="81">
        <v>0</v>
      </c>
      <c r="V30" s="5">
        <f t="shared" si="17"/>
        <v>-37550.791771249991</v>
      </c>
      <c r="W30" s="86" t="e">
        <f t="shared" si="18"/>
        <v>#VALUE!</v>
      </c>
      <c r="X30" s="81" t="e">
        <f t="shared" si="19"/>
        <v>#VALUE!</v>
      </c>
      <c r="Y30" s="81" t="e">
        <f t="shared" si="20"/>
        <v>#VALUE!</v>
      </c>
    </row>
    <row r="31" spans="1:25" outlineLevel="1" x14ac:dyDescent="0.2">
      <c r="A31" s="100"/>
      <c r="B31" s="100"/>
      <c r="C31" s="101" t="s">
        <v>103</v>
      </c>
      <c r="D31" s="102"/>
      <c r="E31" s="102"/>
      <c r="F31" s="103"/>
      <c r="G31" s="104">
        <f>SUBTOTAL(9,G32:G34)</f>
        <v>418545.04547625</v>
      </c>
      <c r="H31" s="95"/>
      <c r="I31" s="105">
        <f>SUBTOTAL(9,I32:I34)</f>
        <v>361191.83831499994</v>
      </c>
      <c r="J31" s="106">
        <f>SUBTOTAL(9,J32:J34)</f>
        <v>57353.20716125</v>
      </c>
      <c r="K31" s="106">
        <f>SUBTOTAL(9,K32:K34)</f>
        <v>0</v>
      </c>
      <c r="L31" s="98"/>
      <c r="M31" s="70"/>
      <c r="N31" s="107"/>
      <c r="O31" s="85"/>
      <c r="P31" s="108" t="e">
        <f>SUBTOTAL(9,P32:P34)</f>
        <v>#VALUE!</v>
      </c>
      <c r="Q31" s="106" t="e">
        <f>SUBTOTAL(9,Q32:Q34)</f>
        <v>#VALUE!</v>
      </c>
      <c r="S31" s="108">
        <f>SUBTOTAL(9,S32:S34)</f>
        <v>430272.13</v>
      </c>
      <c r="T31" s="106">
        <f>SUBTOTAL(9,T32:T34)</f>
        <v>128575.93000000002</v>
      </c>
      <c r="U31" s="106">
        <f>SUBTOTAL(9,U32:U34)</f>
        <v>0</v>
      </c>
      <c r="W31" s="108" t="e">
        <f>SUBTOTAL(9,W32:W34)</f>
        <v>#VALUE!</v>
      </c>
      <c r="X31" s="106" t="e">
        <f>SUBTOTAL(9,X32:X34)</f>
        <v>#VALUE!</v>
      </c>
      <c r="Y31" s="106" t="e">
        <f>SUBTOTAL(9,Y32:Y34)</f>
        <v>#VALUE!</v>
      </c>
    </row>
    <row r="32" spans="1:25" ht="16" outlineLevel="1" x14ac:dyDescent="0.2">
      <c r="A32" s="109" t="s">
        <v>104</v>
      </c>
      <c r="B32" s="75" t="s">
        <v>105</v>
      </c>
      <c r="C32" s="76" t="s">
        <v>106</v>
      </c>
      <c r="D32" s="77">
        <v>1</v>
      </c>
      <c r="E32" s="77">
        <f>$B$6</f>
        <v>12</v>
      </c>
      <c r="F32" s="78">
        <f t="shared" ref="F32:F34" si="21">G32/E32/D32</f>
        <v>8017.5936465625009</v>
      </c>
      <c r="G32" s="79">
        <v>96211.123758750007</v>
      </c>
      <c r="H32" s="80"/>
      <c r="I32" s="79">
        <v>96211.123758750007</v>
      </c>
      <c r="J32" s="79">
        <v>0</v>
      </c>
      <c r="K32" s="81"/>
      <c r="L32" s="82"/>
      <c r="M32" s="87" t="s">
        <v>54</v>
      </c>
      <c r="N32" s="84"/>
      <c r="O32" s="88" t="s">
        <v>107</v>
      </c>
      <c r="P32" s="81" t="e">
        <f>SUMIF('[147]BUDGET  V INTERNE'!$D:$D,$B32,'[147]BUDGET  V INTERNE'!$O:$O)</f>
        <v>#VALUE!</v>
      </c>
      <c r="Q32" s="81" t="e">
        <f>SUMIF('[147]BUDGET  V INTERNE'!$D:$D,$B32,'[147]BUDGET  V INTERNE'!$Q:$Q)</f>
        <v>#VALUE!</v>
      </c>
      <c r="S32" s="86">
        <f>'[147]BUDGET  V INTERNE'!AF108+'[147]BUDGET  V INTERNE'!AF109+'[147]BUDGET  V INTERNE'!AF110+'[147]BUDGET  V INTERNE'!AF111+'[147]BUDGET  V INTERNE'!AF112</f>
        <v>93664.69</v>
      </c>
      <c r="T32" s="81">
        <f>'[147]BUDGET  V INTERNE'!AF99+'[147]BUDGET  V INTERNE'!AF100+'[147]BUDGET  V INTERNE'!AF101+'[147]BUDGET  V INTERNE'!AF102+'[147]BUDGET  V INTERNE'!AF103+'[147]BUDGET  V INTERNE'!AF105+'[147]BUDGET  V INTERNE'!AF106</f>
        <v>88999.720000000016</v>
      </c>
      <c r="U32" s="81">
        <v>0</v>
      </c>
      <c r="V32" s="5">
        <f t="shared" ref="V32:V34" si="22">I32-S32-T32-U32</f>
        <v>-86453.286241250011</v>
      </c>
      <c r="W32" s="86" t="e">
        <f t="shared" ref="W32:W34" si="23">$P32</f>
        <v>#VALUE!</v>
      </c>
      <c r="X32" s="81" t="e">
        <f t="shared" ref="X32:X34" si="24">$Q32*$X$9</f>
        <v>#VALUE!</v>
      </c>
      <c r="Y32" s="81" t="e">
        <f t="shared" ref="Y32:Y34" si="25">$Q32*$Y$9</f>
        <v>#VALUE!</v>
      </c>
    </row>
    <row r="33" spans="1:25" outlineLevel="1" x14ac:dyDescent="0.2">
      <c r="A33" s="109" t="s">
        <v>108</v>
      </c>
      <c r="B33" s="89" t="s">
        <v>109</v>
      </c>
      <c r="C33" s="76" t="s">
        <v>110</v>
      </c>
      <c r="D33" s="77">
        <v>1</v>
      </c>
      <c r="E33" s="77">
        <f>$B$6</f>
        <v>12</v>
      </c>
      <c r="F33" s="78">
        <f t="shared" si="21"/>
        <v>0</v>
      </c>
      <c r="G33" s="79">
        <v>0</v>
      </c>
      <c r="H33" s="80"/>
      <c r="I33" s="79">
        <v>0</v>
      </c>
      <c r="J33" s="79">
        <v>0</v>
      </c>
      <c r="K33" s="81"/>
      <c r="L33" s="82"/>
      <c r="M33" s="87" t="s">
        <v>54</v>
      </c>
      <c r="N33" s="84"/>
      <c r="P33" s="81" t="e">
        <f>SUMIF('[147]BUDGET  V INTERNE'!$D:$D,$B33,'[147]BUDGET  V INTERNE'!$O:$O)</f>
        <v>#VALUE!</v>
      </c>
      <c r="Q33" s="81" t="e">
        <f>SUMIF('[147]BUDGET  V INTERNE'!$D:$D,$B33,'[147]BUDGET  V INTERNE'!$Q:$Q)</f>
        <v>#VALUE!</v>
      </c>
      <c r="S33" s="86">
        <f t="shared" ref="S33" si="26">$I33*$S$9</f>
        <v>0</v>
      </c>
      <c r="T33" s="81">
        <f t="shared" ref="T33" si="27">J33</f>
        <v>0</v>
      </c>
      <c r="U33" s="81">
        <v>0</v>
      </c>
      <c r="V33" s="5">
        <f t="shared" si="22"/>
        <v>0</v>
      </c>
      <c r="W33" s="86" t="e">
        <f t="shared" si="23"/>
        <v>#VALUE!</v>
      </c>
      <c r="X33" s="81" t="e">
        <f t="shared" si="24"/>
        <v>#VALUE!</v>
      </c>
      <c r="Y33" s="81" t="e">
        <f t="shared" si="25"/>
        <v>#VALUE!</v>
      </c>
    </row>
    <row r="34" spans="1:25" ht="16" outlineLevel="1" x14ac:dyDescent="0.2">
      <c r="A34" s="109" t="s">
        <v>111</v>
      </c>
      <c r="B34" s="75" t="s">
        <v>112</v>
      </c>
      <c r="C34" s="76" t="s">
        <v>113</v>
      </c>
      <c r="D34" s="77">
        <v>1</v>
      </c>
      <c r="E34" s="77">
        <f>$B$6</f>
        <v>12</v>
      </c>
      <c r="F34" s="78">
        <f t="shared" si="21"/>
        <v>26861.160143125002</v>
      </c>
      <c r="G34" s="79">
        <v>322333.92171750002</v>
      </c>
      <c r="H34" s="80"/>
      <c r="I34" s="79">
        <v>264980.71455624996</v>
      </c>
      <c r="J34" s="79">
        <v>57353.20716125</v>
      </c>
      <c r="K34" s="81"/>
      <c r="L34" s="82"/>
      <c r="M34" s="87" t="s">
        <v>54</v>
      </c>
      <c r="N34" s="84"/>
      <c r="O34" s="88" t="s">
        <v>114</v>
      </c>
      <c r="P34" s="81" t="e">
        <f>SUMIF('[147]BUDGET  V INTERNE'!$D:$D,$B34,'[147]BUDGET  V INTERNE'!$O:$O)</f>
        <v>#VALUE!</v>
      </c>
      <c r="Q34" s="81" t="e">
        <f>SUMIF('[147]BUDGET  V INTERNE'!$D:$D,$B34,'[147]BUDGET  V INTERNE'!$Q:$Q)</f>
        <v>#VALUE!</v>
      </c>
      <c r="S34" s="86">
        <f>'[147]BUDGET  V INTERNE'!AF134+'[147]BUDGET  V INTERNE'!AF135+'[147]BUDGET  V INTERNE'!AF138+'[147]BUDGET  V INTERNE'!AF139</f>
        <v>336607.44</v>
      </c>
      <c r="T34" s="81">
        <f>'[147]BUDGET  V INTERNE'!AF122+'[147]BUDGET  V INTERNE'!AF123+'[147]BUDGET  V INTERNE'!AF124+'[147]BUDGET  V INTERNE'!AF125+'[147]BUDGET  V INTERNE'!AF126+'[147]BUDGET  V INTERNE'!AF117+'[147]BUDGET  V INTERNE'!AF118+'[147]BUDGET  V INTERNE'!AF119</f>
        <v>39576.21</v>
      </c>
      <c r="U34" s="81">
        <v>0</v>
      </c>
      <c r="V34" s="5">
        <f t="shared" si="22"/>
        <v>-111202.93544375003</v>
      </c>
      <c r="W34" s="86" t="e">
        <f t="shared" si="23"/>
        <v>#VALUE!</v>
      </c>
      <c r="X34" s="81" t="e">
        <f t="shared" si="24"/>
        <v>#VALUE!</v>
      </c>
      <c r="Y34" s="81" t="e">
        <f t="shared" si="25"/>
        <v>#VALUE!</v>
      </c>
    </row>
    <row r="35" spans="1:25" outlineLevel="1" x14ac:dyDescent="0.2">
      <c r="A35" s="91" t="s">
        <v>115</v>
      </c>
      <c r="B35" s="92"/>
      <c r="C35" s="93" t="s">
        <v>116</v>
      </c>
      <c r="D35" s="63"/>
      <c r="E35" s="63"/>
      <c r="F35" s="64"/>
      <c r="G35" s="94">
        <f>SUBTOTAL(9,G36:G39)</f>
        <v>37307.074980000005</v>
      </c>
      <c r="H35" s="95"/>
      <c r="I35" s="96">
        <f>SUBTOTAL(9,I36:I39)</f>
        <v>24871.383320000001</v>
      </c>
      <c r="J35" s="97">
        <f>SUBTOTAL(9,J36:J39)</f>
        <v>12435.69166</v>
      </c>
      <c r="K35" s="97">
        <f>SUBTOTAL(9,K36:K39)</f>
        <v>0</v>
      </c>
      <c r="L35" s="98"/>
      <c r="M35" s="87"/>
      <c r="N35" s="84"/>
      <c r="P35" s="99" t="e">
        <f>SUBTOTAL(9,P36:P39)</f>
        <v>#VALUE!</v>
      </c>
      <c r="Q35" s="97" t="e">
        <f>SUBTOTAL(9,Q36:Q39)</f>
        <v>#VALUE!</v>
      </c>
      <c r="S35" s="99">
        <f>SUBTOTAL(9,S36:S39)</f>
        <v>63845.108659999998</v>
      </c>
      <c r="T35" s="97">
        <f>SUBTOTAL(9,T36:T39)</f>
        <v>63845.108659999998</v>
      </c>
      <c r="U35" s="97">
        <f>SUBTOTAL(9,U36:U39)</f>
        <v>0</v>
      </c>
      <c r="W35" s="99" t="e">
        <f>SUBTOTAL(9,W36:W39)</f>
        <v>#VALUE!</v>
      </c>
      <c r="X35" s="97" t="e">
        <f>SUBTOTAL(9,X36:X39)</f>
        <v>#VALUE!</v>
      </c>
      <c r="Y35" s="97" t="e">
        <f>SUBTOTAL(9,Y36:Y39)</f>
        <v>#VALUE!</v>
      </c>
    </row>
    <row r="36" spans="1:25" outlineLevel="1" x14ac:dyDescent="0.2">
      <c r="A36" s="74" t="s">
        <v>117</v>
      </c>
      <c r="B36" s="75" t="s">
        <v>118</v>
      </c>
      <c r="C36" s="76" t="s">
        <v>119</v>
      </c>
      <c r="D36" s="77">
        <v>1</v>
      </c>
      <c r="E36" s="77">
        <v>4</v>
      </c>
      <c r="F36" s="78">
        <f t="shared" ref="F36:F39" si="28">G36/E36/D36</f>
        <v>8809.5735000000004</v>
      </c>
      <c r="G36" s="79">
        <v>35238.294000000002</v>
      </c>
      <c r="H36" s="80"/>
      <c r="I36" s="79">
        <v>23492.196</v>
      </c>
      <c r="J36" s="79">
        <v>11746.098</v>
      </c>
      <c r="K36" s="81"/>
      <c r="L36" s="82"/>
      <c r="M36" s="87"/>
      <c r="N36" s="84"/>
      <c r="P36" s="81" t="e">
        <f>SUMIF('[147]BUDGET  V INTERNE'!$D:$D,$B36,'[147]BUDGET  V INTERNE'!$O:$O)</f>
        <v>#VALUE!</v>
      </c>
      <c r="Q36" s="81" t="e">
        <f>SUMIF('[147]BUDGET  V INTERNE'!$D:$D,$B36,'[147]BUDGET  V INTERNE'!$Q:$Q)</f>
        <v>#VALUE!</v>
      </c>
      <c r="S36" s="86">
        <f>('[147]BUDGET  V INTERNE'!AF23)+('[147]BUDGET  V INTERNE'!AF154*50%)</f>
        <v>63155.514999999999</v>
      </c>
      <c r="T36" s="81">
        <f>'[147]BUDGET  V INTERNE'!AF15+('[147]BUDGET  V INTERNE'!AF154*50%)</f>
        <v>63155.514999999999</v>
      </c>
      <c r="U36" s="81">
        <v>0</v>
      </c>
      <c r="V36" s="5">
        <f t="shared" ref="V36:V39" si="29">I36-S36-T36-U36</f>
        <v>-102818.834</v>
      </c>
      <c r="W36" s="86" t="e">
        <f t="shared" ref="W36:W39" si="30">$P36</f>
        <v>#VALUE!</v>
      </c>
      <c r="X36" s="81" t="e">
        <f t="shared" ref="X36:X39" si="31">$Q36*$X$9</f>
        <v>#VALUE!</v>
      </c>
      <c r="Y36" s="81" t="e">
        <f t="shared" ref="Y36:Y39" si="32">$Q36*$Y$9</f>
        <v>#VALUE!</v>
      </c>
    </row>
    <row r="37" spans="1:25" outlineLevel="1" x14ac:dyDescent="0.2">
      <c r="A37" s="74" t="s">
        <v>120</v>
      </c>
      <c r="B37" s="75" t="s">
        <v>121</v>
      </c>
      <c r="C37" s="76" t="s">
        <v>122</v>
      </c>
      <c r="D37" s="77">
        <v>1</v>
      </c>
      <c r="E37" s="77">
        <v>12</v>
      </c>
      <c r="F37" s="78">
        <f t="shared" si="28"/>
        <v>172.398415</v>
      </c>
      <c r="G37" s="79">
        <v>2068.78098</v>
      </c>
      <c r="H37" s="80"/>
      <c r="I37" s="79">
        <v>1379.18732</v>
      </c>
      <c r="J37" s="79">
        <v>689.59366</v>
      </c>
      <c r="K37" s="81"/>
      <c r="L37" s="82"/>
      <c r="M37" s="87"/>
      <c r="N37" s="84"/>
      <c r="P37" s="81" t="e">
        <f>SUMIF('[147]BUDGET  V INTERNE'!$D:$D,$B37,'[147]BUDGET  V INTERNE'!$O:$O)</f>
        <v>#VALUE!</v>
      </c>
      <c r="Q37" s="81" t="e">
        <f>SUMIF('[147]BUDGET  V INTERNE'!$D:$D,$B37,'[147]BUDGET  V INTERNE'!$Q:$Q)</f>
        <v>#VALUE!</v>
      </c>
      <c r="S37" s="86">
        <f>$I37*50%</f>
        <v>689.59366</v>
      </c>
      <c r="T37" s="86">
        <f>$I37*50%</f>
        <v>689.59366</v>
      </c>
      <c r="U37" s="81">
        <v>0</v>
      </c>
      <c r="V37" s="5">
        <f t="shared" si="29"/>
        <v>0</v>
      </c>
      <c r="W37" s="86" t="e">
        <f t="shared" si="30"/>
        <v>#VALUE!</v>
      </c>
      <c r="X37" s="81" t="e">
        <f t="shared" si="31"/>
        <v>#VALUE!</v>
      </c>
      <c r="Y37" s="81" t="e">
        <f t="shared" si="32"/>
        <v>#VALUE!</v>
      </c>
    </row>
    <row r="38" spans="1:25" outlineLevel="1" x14ac:dyDescent="0.2">
      <c r="A38" s="74" t="s">
        <v>123</v>
      </c>
      <c r="B38" s="75" t="s">
        <v>124</v>
      </c>
      <c r="C38" s="76" t="s">
        <v>125</v>
      </c>
      <c r="D38" s="77">
        <v>1</v>
      </c>
      <c r="E38" s="77">
        <v>4</v>
      </c>
      <c r="F38" s="78">
        <f t="shared" si="28"/>
        <v>0</v>
      </c>
      <c r="G38" s="79">
        <v>0</v>
      </c>
      <c r="H38" s="80"/>
      <c r="I38" s="79">
        <v>0</v>
      </c>
      <c r="J38" s="79">
        <v>0</v>
      </c>
      <c r="K38" s="81"/>
      <c r="L38" s="82"/>
      <c r="M38" s="87"/>
      <c r="N38" s="84"/>
      <c r="P38" s="81" t="e">
        <f>SUMIF('[147]BUDGET  V INTERNE'!$D:$D,$B38,'[147]BUDGET  V INTERNE'!$O:$O)</f>
        <v>#VALUE!</v>
      </c>
      <c r="Q38" s="81" t="e">
        <f>SUMIF('[147]BUDGET  V INTERNE'!$D:$D,$B38,'[147]BUDGET  V INTERNE'!$Q:$Q)</f>
        <v>#VALUE!</v>
      </c>
      <c r="S38" s="86">
        <f>$I38*50%</f>
        <v>0</v>
      </c>
      <c r="T38" s="86">
        <f>$I38*50%</f>
        <v>0</v>
      </c>
      <c r="U38" s="81">
        <v>0</v>
      </c>
      <c r="V38" s="5">
        <f t="shared" si="29"/>
        <v>0</v>
      </c>
      <c r="W38" s="86" t="e">
        <f t="shared" si="30"/>
        <v>#VALUE!</v>
      </c>
      <c r="X38" s="81" t="e">
        <f t="shared" si="31"/>
        <v>#VALUE!</v>
      </c>
      <c r="Y38" s="81" t="e">
        <f t="shared" si="32"/>
        <v>#VALUE!</v>
      </c>
    </row>
    <row r="39" spans="1:25" outlineLevel="1" x14ac:dyDescent="0.2">
      <c r="A39" s="74" t="s">
        <v>126</v>
      </c>
      <c r="B39" s="89"/>
      <c r="C39" s="76" t="s">
        <v>127</v>
      </c>
      <c r="D39" s="77">
        <v>1</v>
      </c>
      <c r="E39" s="77">
        <v>10</v>
      </c>
      <c r="F39" s="78">
        <f t="shared" si="28"/>
        <v>0</v>
      </c>
      <c r="G39" s="79">
        <v>0</v>
      </c>
      <c r="H39" s="80"/>
      <c r="I39" s="79">
        <v>0</v>
      </c>
      <c r="J39" s="79">
        <v>0</v>
      </c>
      <c r="K39" s="81"/>
      <c r="L39" s="82"/>
      <c r="M39" s="87"/>
      <c r="N39" s="84"/>
      <c r="P39" s="81" t="e">
        <f>SUMIF('[147]BUDGET  V INTERNE'!$D:$D,$B39,'[147]BUDGET  V INTERNE'!$O:$O)</f>
        <v>#VALUE!</v>
      </c>
      <c r="Q39" s="81" t="e">
        <f>SUMIF('[147]BUDGET  V INTERNE'!$D:$D,$B39,'[147]BUDGET  V INTERNE'!$Q:$Q)</f>
        <v>#VALUE!</v>
      </c>
      <c r="S39" s="86">
        <f t="shared" ref="S39" si="33">$I39*$S$9</f>
        <v>0</v>
      </c>
      <c r="T39" s="81">
        <f t="shared" ref="T39" si="34">J39</f>
        <v>0</v>
      </c>
      <c r="U39" s="81">
        <v>0</v>
      </c>
      <c r="V39" s="5">
        <f t="shared" si="29"/>
        <v>0</v>
      </c>
      <c r="W39" s="86" t="e">
        <f t="shared" si="30"/>
        <v>#VALUE!</v>
      </c>
      <c r="X39" s="81" t="e">
        <f t="shared" si="31"/>
        <v>#VALUE!</v>
      </c>
      <c r="Y39" s="81" t="e">
        <f t="shared" si="32"/>
        <v>#VALUE!</v>
      </c>
    </row>
    <row r="40" spans="1:25" outlineLevel="1" x14ac:dyDescent="0.2">
      <c r="A40" s="91" t="s">
        <v>128</v>
      </c>
      <c r="B40" s="92"/>
      <c r="C40" s="93" t="s">
        <v>129</v>
      </c>
      <c r="D40" s="63"/>
      <c r="E40" s="63"/>
      <c r="F40" s="64"/>
      <c r="G40" s="94">
        <f>SUBTOTAL(9,G41:G43)</f>
        <v>10605</v>
      </c>
      <c r="H40" s="95"/>
      <c r="I40" s="96">
        <f>SUBTOTAL(9,I41:I43)</f>
        <v>10605</v>
      </c>
      <c r="J40" s="97">
        <f>SUBTOTAL(9,J41:J43)</f>
        <v>0</v>
      </c>
      <c r="K40" s="97">
        <f>SUBTOTAL(9,K41:K43)</f>
        <v>0</v>
      </c>
      <c r="L40" s="98"/>
      <c r="M40" s="87"/>
      <c r="N40" s="84"/>
      <c r="P40" s="99" t="e">
        <f>SUBTOTAL(9,P41:P43)</f>
        <v>#VALUE!</v>
      </c>
      <c r="Q40" s="97" t="e">
        <f>SUBTOTAL(9,Q41:Q43)</f>
        <v>#VALUE!</v>
      </c>
      <c r="S40" s="99">
        <f>SUBTOTAL(9,S41:S43)</f>
        <v>60000</v>
      </c>
      <c r="T40" s="97">
        <f>SUBTOTAL(9,T41:T43)</f>
        <v>0</v>
      </c>
      <c r="U40" s="97">
        <f>SUBTOTAL(9,U41:U43)</f>
        <v>0</v>
      </c>
      <c r="W40" s="99" t="e">
        <f>SUBTOTAL(9,W41:W43)</f>
        <v>#VALUE!</v>
      </c>
      <c r="X40" s="97" t="e">
        <f>SUBTOTAL(9,X41:X43)</f>
        <v>#VALUE!</v>
      </c>
      <c r="Y40" s="97" t="e">
        <f>SUBTOTAL(9,Y41:Y43)</f>
        <v>#VALUE!</v>
      </c>
    </row>
    <row r="41" spans="1:25" ht="48" outlineLevel="1" x14ac:dyDescent="0.2">
      <c r="A41" s="109" t="s">
        <v>130</v>
      </c>
      <c r="B41" s="75" t="s">
        <v>131</v>
      </c>
      <c r="C41" s="76" t="s">
        <v>132</v>
      </c>
      <c r="D41" s="77">
        <v>1</v>
      </c>
      <c r="E41" s="77">
        <v>1</v>
      </c>
      <c r="F41" s="78">
        <f t="shared" ref="F41:F43" si="35">G41/E41/D41</f>
        <v>0</v>
      </c>
      <c r="G41" s="79">
        <v>0</v>
      </c>
      <c r="H41" s="80"/>
      <c r="I41" s="79">
        <v>0</v>
      </c>
      <c r="J41" s="79">
        <v>0</v>
      </c>
      <c r="K41" s="81"/>
      <c r="L41" s="82"/>
      <c r="M41" s="87"/>
      <c r="N41" s="84"/>
      <c r="O41" s="85" t="s">
        <v>133</v>
      </c>
      <c r="P41" s="81" t="e">
        <f>SUMIF('[147]BUDGET  V INTERNE'!$D:$D,$B41,'[147]BUDGET  V INTERNE'!$O:$O)</f>
        <v>#VALUE!</v>
      </c>
      <c r="Q41" s="81" t="e">
        <f>SUMIF('[147]BUDGET  V INTERNE'!$D:$D,$B41,'[147]BUDGET  V INTERNE'!$Q:$Q)</f>
        <v>#VALUE!</v>
      </c>
      <c r="S41" s="86">
        <f t="shared" ref="S41:S43" si="36">$I41*$S$9</f>
        <v>0</v>
      </c>
      <c r="T41" s="81">
        <f t="shared" ref="T41:T43" si="37">J41</f>
        <v>0</v>
      </c>
      <c r="U41" s="81">
        <v>0</v>
      </c>
      <c r="V41" s="5">
        <f t="shared" ref="V41:V43" si="38">I41-S41-T41-U41</f>
        <v>0</v>
      </c>
      <c r="W41" s="86" t="e">
        <f t="shared" ref="W41:W43" si="39">$P41</f>
        <v>#VALUE!</v>
      </c>
      <c r="X41" s="81" t="e">
        <f t="shared" ref="X41:X43" si="40">$Q41*$X$9</f>
        <v>#VALUE!</v>
      </c>
      <c r="Y41" s="81" t="e">
        <f t="shared" ref="Y41:Y43" si="41">$Q41*$Y$9</f>
        <v>#VALUE!</v>
      </c>
    </row>
    <row r="42" spans="1:25" ht="32" outlineLevel="1" x14ac:dyDescent="0.2">
      <c r="A42" s="109" t="s">
        <v>134</v>
      </c>
      <c r="B42" s="75" t="s">
        <v>135</v>
      </c>
      <c r="C42" s="76" t="s">
        <v>136</v>
      </c>
      <c r="D42" s="77">
        <v>1</v>
      </c>
      <c r="E42" s="77">
        <v>1</v>
      </c>
      <c r="F42" s="78">
        <f t="shared" si="35"/>
        <v>10605</v>
      </c>
      <c r="G42" s="79">
        <v>10605</v>
      </c>
      <c r="H42" s="80"/>
      <c r="I42" s="79">
        <v>10605</v>
      </c>
      <c r="J42" s="79">
        <v>0</v>
      </c>
      <c r="K42" s="81"/>
      <c r="L42" s="82"/>
      <c r="M42" s="87"/>
      <c r="N42" s="84"/>
      <c r="O42" s="85" t="s">
        <v>137</v>
      </c>
      <c r="P42" s="81" t="e">
        <f>SUMIF('[147]BUDGET  V INTERNE'!$D:$D,$B42,'[147]BUDGET  V INTERNE'!$O:$O)</f>
        <v>#VALUE!</v>
      </c>
      <c r="Q42" s="81" t="e">
        <f>SUMIF('[147]BUDGET  V INTERNE'!$D:$D,$B42,'[147]BUDGET  V INTERNE'!$Q:$Q)</f>
        <v>#VALUE!</v>
      </c>
      <c r="S42" s="86">
        <f>'[147]BUDGET  V INTERNE'!AF148</f>
        <v>60000</v>
      </c>
      <c r="T42" s="81">
        <f t="shared" si="37"/>
        <v>0</v>
      </c>
      <c r="U42" s="81">
        <v>0</v>
      </c>
      <c r="V42" s="5">
        <f t="shared" si="38"/>
        <v>-49395</v>
      </c>
      <c r="W42" s="86" t="e">
        <f t="shared" si="39"/>
        <v>#VALUE!</v>
      </c>
      <c r="X42" s="81" t="e">
        <f t="shared" si="40"/>
        <v>#VALUE!</v>
      </c>
      <c r="Y42" s="81" t="e">
        <f t="shared" si="41"/>
        <v>#VALUE!</v>
      </c>
    </row>
    <row r="43" spans="1:25" outlineLevel="1" x14ac:dyDescent="0.2">
      <c r="A43" s="109" t="s">
        <v>138</v>
      </c>
      <c r="B43" s="89" t="s">
        <v>139</v>
      </c>
      <c r="C43" s="76" t="s">
        <v>140</v>
      </c>
      <c r="D43" s="77">
        <v>1</v>
      </c>
      <c r="E43" s="77">
        <v>1</v>
      </c>
      <c r="F43" s="78">
        <f t="shared" si="35"/>
        <v>0</v>
      </c>
      <c r="G43" s="79">
        <v>0</v>
      </c>
      <c r="H43" s="80"/>
      <c r="I43" s="79">
        <v>0</v>
      </c>
      <c r="J43" s="79">
        <v>0</v>
      </c>
      <c r="K43" s="81"/>
      <c r="L43" s="82"/>
      <c r="M43" s="87"/>
      <c r="N43" s="84"/>
      <c r="P43" s="81" t="e">
        <f>SUMIF('[147]BUDGET  V INTERNE'!$D:$D,$B43,'[147]BUDGET  V INTERNE'!$O:$O)</f>
        <v>#VALUE!</v>
      </c>
      <c r="Q43" s="81" t="e">
        <f>SUMIF('[147]BUDGET  V INTERNE'!$D:$D,$B43,'[147]BUDGET  V INTERNE'!$Q:$Q)</f>
        <v>#VALUE!</v>
      </c>
      <c r="S43" s="86">
        <f t="shared" si="36"/>
        <v>0</v>
      </c>
      <c r="T43" s="81">
        <f t="shared" si="37"/>
        <v>0</v>
      </c>
      <c r="U43" s="81">
        <v>0</v>
      </c>
      <c r="V43" s="5">
        <f t="shared" si="38"/>
        <v>0</v>
      </c>
      <c r="W43" s="86" t="e">
        <f t="shared" si="39"/>
        <v>#VALUE!</v>
      </c>
      <c r="X43" s="81" t="e">
        <f t="shared" si="40"/>
        <v>#VALUE!</v>
      </c>
      <c r="Y43" s="81" t="e">
        <f t="shared" si="41"/>
        <v>#VALUE!</v>
      </c>
    </row>
    <row r="44" spans="1:25" outlineLevel="1" x14ac:dyDescent="0.2">
      <c r="A44" s="110" t="s">
        <v>141</v>
      </c>
      <c r="B44" s="111"/>
      <c r="C44" s="112" t="s">
        <v>142</v>
      </c>
      <c r="D44" s="113"/>
      <c r="E44" s="113"/>
      <c r="F44" s="114"/>
      <c r="G44" s="115">
        <f>SUBTOTAL(9,G13:G43)</f>
        <v>1021323.0505362502</v>
      </c>
      <c r="H44" s="80"/>
      <c r="I44" s="116">
        <f>SUBTOTAL(9,I13:I43)</f>
        <v>720678.60649750009</v>
      </c>
      <c r="J44" s="117">
        <f>SUBTOTAL(9,J13:J43)</f>
        <v>300644.44403875002</v>
      </c>
      <c r="K44" s="117">
        <f>SUBTOTAL(9,K13:K43)</f>
        <v>0</v>
      </c>
      <c r="L44" s="82"/>
      <c r="M44" s="87"/>
      <c r="N44" s="84"/>
      <c r="P44" s="118" t="e">
        <f>SUBTOTAL(9,P13:P43)</f>
        <v>#VALUE!</v>
      </c>
      <c r="Q44" s="117" t="e">
        <f>SUBTOTAL(9,Q13:Q43)</f>
        <v>#VALUE!</v>
      </c>
      <c r="S44" s="118" t="e">
        <f>SUBTOTAL(9,S13:S43)</f>
        <v>#VALUE!</v>
      </c>
      <c r="T44" s="117" t="e">
        <f>SUBTOTAL(9,T13:T43)</f>
        <v>#VALUE!</v>
      </c>
      <c r="U44" s="117">
        <f>SUBTOTAL(9,U13:U43)</f>
        <v>0</v>
      </c>
      <c r="W44" s="118" t="e">
        <f>SUBTOTAL(9,W13:W43)</f>
        <v>#VALUE!</v>
      </c>
      <c r="X44" s="117" t="e">
        <f>SUBTOTAL(9,X13:X43)</f>
        <v>#VALUE!</v>
      </c>
      <c r="Y44" s="117" t="e">
        <f>SUBTOTAL(9,Y13:Y43)</f>
        <v>#VALUE!</v>
      </c>
    </row>
    <row r="45" spans="1:25" ht="27" outlineLevel="1" x14ac:dyDescent="0.2">
      <c r="A45" s="109" t="s">
        <v>143</v>
      </c>
      <c r="B45" s="75" t="s">
        <v>144</v>
      </c>
      <c r="C45" s="119" t="s">
        <v>145</v>
      </c>
      <c r="D45" s="77">
        <v>1</v>
      </c>
      <c r="E45" s="77">
        <v>1</v>
      </c>
      <c r="F45" s="78">
        <f t="shared" ref="F45:F48" si="42">G45/E45/D45</f>
        <v>3181.5</v>
      </c>
      <c r="G45" s="79">
        <v>3181.5</v>
      </c>
      <c r="H45" s="80"/>
      <c r="I45" s="79">
        <v>0</v>
      </c>
      <c r="J45" s="79">
        <v>3181.5</v>
      </c>
      <c r="K45" s="81"/>
      <c r="L45" s="82"/>
      <c r="M45" s="87"/>
      <c r="N45" s="84"/>
      <c r="O45" s="88" t="s">
        <v>146</v>
      </c>
      <c r="P45" s="81" t="e">
        <f>SUMIF('[147]BUDGET  V INTERNE'!$D:$D,$B45,'[147]BUDGET  V INTERNE'!$O:$O)</f>
        <v>#VALUE!</v>
      </c>
      <c r="Q45" s="81" t="e">
        <f>SUMIF('[147]BUDGET  V INTERNE'!$D:$D,$B45,'[147]BUDGET  V INTERNE'!$Q:$Q)</f>
        <v>#VALUE!</v>
      </c>
      <c r="S45" s="86">
        <f>$I45*50%</f>
        <v>0</v>
      </c>
      <c r="T45" s="86">
        <f>$I45*50%</f>
        <v>0</v>
      </c>
      <c r="U45" s="81">
        <v>0</v>
      </c>
      <c r="V45" s="5">
        <f t="shared" ref="V45:V48" si="43">I45-S45-T45-U45</f>
        <v>0</v>
      </c>
      <c r="W45" s="86" t="e">
        <f t="shared" ref="W45:W48" si="44">$P45</f>
        <v>#VALUE!</v>
      </c>
      <c r="X45" s="81" t="e">
        <f t="shared" ref="X45:X48" si="45">$Q45*$X$9</f>
        <v>#VALUE!</v>
      </c>
      <c r="Y45" s="81" t="e">
        <f t="shared" ref="Y45:Y48" si="46">$Q45*$Y$9</f>
        <v>#VALUE!</v>
      </c>
    </row>
    <row r="46" spans="1:25" outlineLevel="1" x14ac:dyDescent="0.2">
      <c r="A46" s="109" t="s">
        <v>147</v>
      </c>
      <c r="B46" s="89" t="s">
        <v>148</v>
      </c>
      <c r="C46" s="119" t="s">
        <v>149</v>
      </c>
      <c r="D46" s="77">
        <v>1</v>
      </c>
      <c r="E46" s="77">
        <v>1</v>
      </c>
      <c r="F46" s="78">
        <f t="shared" si="42"/>
        <v>0</v>
      </c>
      <c r="G46" s="79">
        <v>0</v>
      </c>
      <c r="H46" s="80"/>
      <c r="I46" s="79">
        <v>0</v>
      </c>
      <c r="J46" s="79">
        <v>0</v>
      </c>
      <c r="K46" s="81"/>
      <c r="L46" s="82"/>
      <c r="M46" s="87"/>
      <c r="N46" s="84"/>
      <c r="P46" s="81" t="e">
        <f>SUMIF('[147]BUDGET  V INTERNE'!$D:$D,$B46,'[147]BUDGET  V INTERNE'!$O:$O)</f>
        <v>#VALUE!</v>
      </c>
      <c r="Q46" s="81" t="e">
        <f>SUMIF('[147]BUDGET  V INTERNE'!$D:$D,$B46,'[147]BUDGET  V INTERNE'!$Q:$Q)</f>
        <v>#VALUE!</v>
      </c>
      <c r="S46" s="86">
        <f t="shared" ref="S46" si="47">$I46*$S$9</f>
        <v>0</v>
      </c>
      <c r="T46" s="81">
        <f t="shared" ref="T46" si="48">J46</f>
        <v>0</v>
      </c>
      <c r="U46" s="81">
        <v>0</v>
      </c>
      <c r="V46" s="5">
        <f t="shared" si="43"/>
        <v>0</v>
      </c>
      <c r="W46" s="86" t="e">
        <f t="shared" si="44"/>
        <v>#VALUE!</v>
      </c>
      <c r="X46" s="81" t="e">
        <f t="shared" si="45"/>
        <v>#VALUE!</v>
      </c>
      <c r="Y46" s="81" t="e">
        <f t="shared" si="46"/>
        <v>#VALUE!</v>
      </c>
    </row>
    <row r="47" spans="1:25" ht="16" outlineLevel="1" x14ac:dyDescent="0.2">
      <c r="A47" s="109" t="s">
        <v>150</v>
      </c>
      <c r="B47" s="89" t="s">
        <v>151</v>
      </c>
      <c r="C47" s="119" t="s">
        <v>152</v>
      </c>
      <c r="D47" s="77">
        <v>1</v>
      </c>
      <c r="E47" s="77">
        <v>1</v>
      </c>
      <c r="F47" s="78">
        <f t="shared" si="42"/>
        <v>0</v>
      </c>
      <c r="G47" s="79">
        <v>0</v>
      </c>
      <c r="H47" s="80"/>
      <c r="I47" s="79">
        <v>0</v>
      </c>
      <c r="J47" s="79">
        <v>0</v>
      </c>
      <c r="K47" s="81"/>
      <c r="L47" s="82"/>
      <c r="M47" s="87"/>
      <c r="N47" s="84"/>
      <c r="O47" s="88" t="s">
        <v>153</v>
      </c>
      <c r="P47" s="81" t="e">
        <f>SUMIF('[147]BUDGET  V INTERNE'!$D:$D,$B47,'[147]BUDGET  V INTERNE'!$O:$O)</f>
        <v>#VALUE!</v>
      </c>
      <c r="Q47" s="81" t="e">
        <f>SUMIF('[147]BUDGET  V INTERNE'!$D:$D,$B47,'[147]BUDGET  V INTERNE'!$Q:$Q)</f>
        <v>#VALUE!</v>
      </c>
      <c r="S47" s="86">
        <f>$I47*50%</f>
        <v>0</v>
      </c>
      <c r="T47" s="86">
        <f>$I47*50%</f>
        <v>0</v>
      </c>
      <c r="U47" s="81">
        <v>0</v>
      </c>
      <c r="V47" s="5">
        <f t="shared" si="43"/>
        <v>0</v>
      </c>
      <c r="W47" s="86" t="e">
        <f t="shared" si="44"/>
        <v>#VALUE!</v>
      </c>
      <c r="X47" s="81" t="e">
        <f t="shared" si="45"/>
        <v>#VALUE!</v>
      </c>
      <c r="Y47" s="81" t="e">
        <f t="shared" si="46"/>
        <v>#VALUE!</v>
      </c>
    </row>
    <row r="48" spans="1:25" ht="16" outlineLevel="1" x14ac:dyDescent="0.2">
      <c r="A48" s="109" t="s">
        <v>154</v>
      </c>
      <c r="B48" s="75" t="s">
        <v>155</v>
      </c>
      <c r="C48" s="119" t="s">
        <v>156</v>
      </c>
      <c r="D48" s="77">
        <v>1</v>
      </c>
      <c r="E48" s="77">
        <v>1</v>
      </c>
      <c r="F48" s="78">
        <f t="shared" si="42"/>
        <v>3181.5</v>
      </c>
      <c r="G48" s="79">
        <v>3181.5</v>
      </c>
      <c r="H48" s="80"/>
      <c r="I48" s="79">
        <v>1590.75</v>
      </c>
      <c r="J48" s="79">
        <v>1590.75</v>
      </c>
      <c r="K48" s="81"/>
      <c r="L48" s="82"/>
      <c r="M48" s="87"/>
      <c r="N48" s="84"/>
      <c r="O48" s="88" t="s">
        <v>157</v>
      </c>
      <c r="P48" s="81" t="e">
        <f>SUMIF('[147]BUDGET  V INTERNE'!$D:$D,$B48,'[147]BUDGET  V INTERNE'!$O:$O)</f>
        <v>#VALUE!</v>
      </c>
      <c r="Q48" s="81" t="e">
        <f>SUMIF('[147]BUDGET  V INTERNE'!$D:$D,$B48,'[147]BUDGET  V INTERNE'!$Q:$Q)</f>
        <v>#VALUE!</v>
      </c>
      <c r="S48" s="86">
        <f>$I48*50%</f>
        <v>795.375</v>
      </c>
      <c r="T48" s="86">
        <f>$I48*50%</f>
        <v>795.375</v>
      </c>
      <c r="U48" s="81">
        <v>0</v>
      </c>
      <c r="V48" s="5">
        <f t="shared" si="43"/>
        <v>0</v>
      </c>
      <c r="W48" s="86" t="e">
        <f t="shared" si="44"/>
        <v>#VALUE!</v>
      </c>
      <c r="X48" s="81" t="e">
        <f t="shared" si="45"/>
        <v>#VALUE!</v>
      </c>
      <c r="Y48" s="81" t="e">
        <f t="shared" si="46"/>
        <v>#VALUE!</v>
      </c>
    </row>
    <row r="49" spans="1:26" outlineLevel="1" x14ac:dyDescent="0.2">
      <c r="A49" s="110"/>
      <c r="B49" s="111"/>
      <c r="C49" s="112" t="s">
        <v>158</v>
      </c>
      <c r="D49" s="120"/>
      <c r="E49" s="120"/>
      <c r="F49" s="114"/>
      <c r="G49" s="115">
        <f>SUBTOTAL(9,G45:G48)</f>
        <v>6363</v>
      </c>
      <c r="H49" s="80"/>
      <c r="I49" s="116">
        <f>SUBTOTAL(9,I45:I48)</f>
        <v>1590.75</v>
      </c>
      <c r="J49" s="117">
        <f>SUBTOTAL(9,J45:J48)</f>
        <v>4772.25</v>
      </c>
      <c r="K49" s="117">
        <f>SUBTOTAL(9,K45:K48)</f>
        <v>0</v>
      </c>
      <c r="L49" s="82"/>
      <c r="M49" s="87"/>
      <c r="N49" s="84"/>
      <c r="P49" s="118" t="e">
        <f>SUBTOTAL(9,P45:P48)</f>
        <v>#VALUE!</v>
      </c>
      <c r="Q49" s="117" t="e">
        <f>SUBTOTAL(9,Q45:Q48)</f>
        <v>#VALUE!</v>
      </c>
      <c r="S49" s="118">
        <f>SUBTOTAL(9,S45:S48)</f>
        <v>795.375</v>
      </c>
      <c r="T49" s="117">
        <f>SUBTOTAL(9,T45:T48)</f>
        <v>795.375</v>
      </c>
      <c r="U49" s="117">
        <f>SUBTOTAL(9,U45:U48)</f>
        <v>0</v>
      </c>
      <c r="W49" s="118" t="e">
        <f>SUBTOTAL(9,W45:W48)</f>
        <v>#VALUE!</v>
      </c>
      <c r="X49" s="117" t="e">
        <f>SUBTOTAL(9,X45:X48)</f>
        <v>#VALUE!</v>
      </c>
      <c r="Y49" s="117" t="e">
        <f>SUBTOTAL(9,Y45:Y48)</f>
        <v>#VALUE!</v>
      </c>
    </row>
    <row r="50" spans="1:26" outlineLevel="1" x14ac:dyDescent="0.2">
      <c r="A50" s="121" t="s">
        <v>159</v>
      </c>
      <c r="B50" s="122"/>
      <c r="C50" s="123" t="s">
        <v>160</v>
      </c>
      <c r="D50" s="54"/>
      <c r="E50" s="54"/>
      <c r="F50" s="124"/>
      <c r="G50" s="125"/>
      <c r="H50" s="126"/>
      <c r="I50" s="127"/>
      <c r="J50" s="128"/>
      <c r="K50" s="128"/>
      <c r="L50" s="129"/>
      <c r="M50" s="87"/>
      <c r="N50" s="84"/>
      <c r="P50" s="130"/>
      <c r="Q50" s="128"/>
      <c r="S50" s="130"/>
      <c r="T50" s="128"/>
      <c r="U50" s="128"/>
      <c r="W50" s="130"/>
      <c r="X50" s="128"/>
      <c r="Y50" s="128"/>
    </row>
    <row r="51" spans="1:26" ht="48" outlineLevel="1" x14ac:dyDescent="0.2">
      <c r="A51" s="74" t="s">
        <v>161</v>
      </c>
      <c r="B51" s="75" t="s">
        <v>162</v>
      </c>
      <c r="C51" s="76" t="s">
        <v>163</v>
      </c>
      <c r="D51" s="77">
        <v>1</v>
      </c>
      <c r="E51" s="77">
        <f t="shared" ref="E51:E64" si="49">$B$6</f>
        <v>12</v>
      </c>
      <c r="F51" s="78">
        <f t="shared" ref="F51:F64" si="50">G51/E51/D51</f>
        <v>1374.213059479167</v>
      </c>
      <c r="G51" s="79">
        <v>16490.556713750004</v>
      </c>
      <c r="H51" s="80"/>
      <c r="I51" s="79">
        <v>10670.364801250002</v>
      </c>
      <c r="J51" s="79">
        <v>5820.1919125000013</v>
      </c>
      <c r="K51" s="81"/>
      <c r="L51" s="82"/>
      <c r="M51" s="87"/>
      <c r="N51" s="84"/>
      <c r="O51" s="88" t="s">
        <v>164</v>
      </c>
      <c r="P51" s="81" t="e">
        <f>SUMIF('[147]BUDGET  V INTERNE'!$D:$D,$B51,'[147]BUDGET  V INTERNE'!$O:$O)</f>
        <v>#VALUE!</v>
      </c>
      <c r="Q51" s="81" t="e">
        <f>SUMIF('[147]BUDGET  V INTERNE'!$D:$D,$B51,'[147]BUDGET  V INTERNE'!$Q:$Q)</f>
        <v>#VALUE!</v>
      </c>
      <c r="S51" s="86">
        <f>'[147]BUDGET  V INTERNE'!AF237+'[147]BUDGET  V INTERNE'!AF238+'[147]BUDGET  V INTERNE'!AF240</f>
        <v>9817.7100000000009</v>
      </c>
      <c r="T51" s="81">
        <f>'[147]BUDGET  V INTERNE'!AF231+'[147]BUDGET  V INTERNE'!AF233+'[147]BUDGET  V INTERNE'!AF234</f>
        <v>7317.5500000000011</v>
      </c>
      <c r="U51" s="81">
        <v>0</v>
      </c>
      <c r="V51" s="5">
        <f t="shared" ref="V51:V64" si="51">I51-S51-T51-U51</f>
        <v>-6464.8951987500004</v>
      </c>
      <c r="W51" s="86" t="e">
        <f t="shared" ref="W51:W64" si="52">$P51</f>
        <v>#VALUE!</v>
      </c>
      <c r="X51" s="81" t="e">
        <f t="shared" ref="X51:X64" si="53">$Q51*$X$9</f>
        <v>#VALUE!</v>
      </c>
      <c r="Y51" s="81" t="e">
        <f t="shared" ref="Y51:Y64" si="54">$Q51*$Y$9</f>
        <v>#VALUE!</v>
      </c>
    </row>
    <row r="52" spans="1:26" ht="48" outlineLevel="1" x14ac:dyDescent="0.2">
      <c r="A52" s="74" t="s">
        <v>165</v>
      </c>
      <c r="B52" s="75" t="s">
        <v>166</v>
      </c>
      <c r="C52" s="76" t="s">
        <v>167</v>
      </c>
      <c r="D52" s="77">
        <v>1</v>
      </c>
      <c r="E52" s="77">
        <f t="shared" si="49"/>
        <v>12</v>
      </c>
      <c r="F52" s="78">
        <f t="shared" si="50"/>
        <v>1847.5086860416666</v>
      </c>
      <c r="G52" s="79">
        <v>22170.104232499998</v>
      </c>
      <c r="H52" s="80"/>
      <c r="I52" s="79">
        <v>9215.3093112499992</v>
      </c>
      <c r="J52" s="79">
        <v>12954.794921250001</v>
      </c>
      <c r="K52" s="81"/>
      <c r="L52" s="82"/>
      <c r="M52" s="87"/>
      <c r="N52" s="84"/>
      <c r="O52" s="88" t="s">
        <v>168</v>
      </c>
      <c r="P52" s="81" t="e">
        <f>SUMIF('[147]BUDGET  V INTERNE'!$D:$D,$B52,'[147]BUDGET  V INTERNE'!$O:$O)</f>
        <v>#VALUE!</v>
      </c>
      <c r="Q52" s="81" t="e">
        <f>SUMIF('[147]BUDGET  V INTERNE'!$D:$D,$B52,'[147]BUDGET  V INTERNE'!$Q:$Q)</f>
        <v>#VALUE!</v>
      </c>
      <c r="S52" s="86">
        <f>'[147]BUDGET  V INTERNE'!AF250+'[147]BUDGET  V INTERNE'!AF251+'[147]BUDGET  V INTERNE'!AF252+'[147]BUDGET  V INTERNE'!AF253+'[147]BUDGET  V INTERNE'!AF254</f>
        <v>27722.85</v>
      </c>
      <c r="T52" s="81">
        <f>'[147]BUDGET  V INTERNE'!AF243+'[147]BUDGET  V INTERNE'!AF244+'[147]BUDGET  V INTERNE'!AF245+'[147]BUDGET  V INTERNE'!AF246+'[147]BUDGET  V INTERNE'!AF247+'[147]BUDGET  V INTERNE'!AF248</f>
        <v>23599.1</v>
      </c>
      <c r="U52" s="81">
        <v>0</v>
      </c>
      <c r="V52" s="5">
        <f t="shared" si="51"/>
        <v>-42106.640688749998</v>
      </c>
      <c r="W52" s="86" t="e">
        <f t="shared" si="52"/>
        <v>#VALUE!</v>
      </c>
      <c r="X52" s="81" t="e">
        <f t="shared" si="53"/>
        <v>#VALUE!</v>
      </c>
      <c r="Y52" s="81" t="e">
        <f t="shared" si="54"/>
        <v>#VALUE!</v>
      </c>
    </row>
    <row r="53" spans="1:26" ht="32" outlineLevel="1" x14ac:dyDescent="0.2">
      <c r="A53" s="74" t="s">
        <v>169</v>
      </c>
      <c r="B53" s="75" t="s">
        <v>170</v>
      </c>
      <c r="C53" s="76" t="s">
        <v>171</v>
      </c>
      <c r="D53" s="77">
        <v>1</v>
      </c>
      <c r="E53" s="77">
        <f t="shared" si="49"/>
        <v>12</v>
      </c>
      <c r="F53" s="78">
        <f t="shared" si="50"/>
        <v>2849.6065828124997</v>
      </c>
      <c r="G53" s="79">
        <v>34195.278993749998</v>
      </c>
      <c r="H53" s="80"/>
      <c r="I53" s="79">
        <v>21537.971113749998</v>
      </c>
      <c r="J53" s="79">
        <v>12657.307879999998</v>
      </c>
      <c r="K53" s="81"/>
      <c r="L53" s="82"/>
      <c r="M53" s="87"/>
      <c r="N53" s="84"/>
      <c r="O53" s="88" t="s">
        <v>172</v>
      </c>
      <c r="P53" s="81" t="e">
        <f>SUMIF('[147]BUDGET  V INTERNE'!$D:$D,$B53,'[147]BUDGET  V INTERNE'!$O:$O)</f>
        <v>#VALUE!</v>
      </c>
      <c r="Q53" s="81" t="e">
        <f>SUMIF('[147]BUDGET  V INTERNE'!$D:$D,$B53,'[147]BUDGET  V INTERNE'!$Q:$Q)</f>
        <v>#VALUE!</v>
      </c>
      <c r="S53" s="86">
        <f>'[147]BUDGET  V INTERNE'!AF262+'[147]BUDGET  V INTERNE'!AF263+'[147]BUDGET  V INTERNE'!AF265</f>
        <v>18049.97</v>
      </c>
      <c r="T53" s="81">
        <f>'[147]BUDGET  V INTERNE'!AF257+'[147]BUDGET  V INTERNE'!AF258+'[147]BUDGET  V INTERNE'!AF260</f>
        <v>43997.719455599996</v>
      </c>
      <c r="U53" s="81">
        <v>0</v>
      </c>
      <c r="V53" s="5">
        <f t="shared" si="51"/>
        <v>-40509.718341849999</v>
      </c>
      <c r="W53" s="86" t="e">
        <f t="shared" si="52"/>
        <v>#VALUE!</v>
      </c>
      <c r="X53" s="81" t="e">
        <f t="shared" si="53"/>
        <v>#VALUE!</v>
      </c>
      <c r="Y53" s="81" t="e">
        <f t="shared" si="54"/>
        <v>#VALUE!</v>
      </c>
    </row>
    <row r="54" spans="1:26" ht="16" outlineLevel="1" x14ac:dyDescent="0.2">
      <c r="A54" s="74" t="s">
        <v>173</v>
      </c>
      <c r="B54" s="75" t="s">
        <v>174</v>
      </c>
      <c r="C54" s="76" t="s">
        <v>175</v>
      </c>
      <c r="D54" s="77">
        <v>1</v>
      </c>
      <c r="E54" s="77">
        <f t="shared" si="49"/>
        <v>12</v>
      </c>
      <c r="F54" s="78">
        <f t="shared" si="50"/>
        <v>1347.2680375</v>
      </c>
      <c r="G54" s="79">
        <v>16167.21645</v>
      </c>
      <c r="H54" s="80"/>
      <c r="I54" s="79">
        <v>8083.6082249999999</v>
      </c>
      <c r="J54" s="79">
        <v>8083.6082249999999</v>
      </c>
      <c r="K54" s="81"/>
      <c r="L54" s="82"/>
      <c r="M54" s="87"/>
      <c r="N54" s="84"/>
      <c r="O54" s="88" t="s">
        <v>176</v>
      </c>
      <c r="P54" s="81" t="e">
        <f>SUMIF('[147]BUDGET  V INTERNE'!$D:$D,$B54,'[147]BUDGET  V INTERNE'!$O:$O)</f>
        <v>#VALUE!</v>
      </c>
      <c r="Q54" s="81" t="e">
        <f>SUMIF('[147]BUDGET  V INTERNE'!$D:$D,$B54,'[147]BUDGET  V INTERNE'!$Q:$Q)</f>
        <v>#VALUE!</v>
      </c>
      <c r="S54" s="86">
        <f>'[147]BUDGET  V INTERNE'!AF272</f>
        <v>4573.47</v>
      </c>
      <c r="T54" s="81">
        <f>'[147]BUDGET  V INTERNE'!AF268+'[147]BUDGET  V INTERNE'!AF269</f>
        <v>44057.77</v>
      </c>
      <c r="U54" s="81">
        <v>0</v>
      </c>
      <c r="V54" s="5">
        <f t="shared" si="51"/>
        <v>-40547.631774999994</v>
      </c>
      <c r="W54" s="86" t="e">
        <f t="shared" si="52"/>
        <v>#VALUE!</v>
      </c>
      <c r="X54" s="81" t="e">
        <f t="shared" si="53"/>
        <v>#VALUE!</v>
      </c>
      <c r="Y54" s="81" t="e">
        <f t="shared" si="54"/>
        <v>#VALUE!</v>
      </c>
    </row>
    <row r="55" spans="1:26" ht="32" outlineLevel="1" x14ac:dyDescent="0.2">
      <c r="A55" s="74" t="s">
        <v>177</v>
      </c>
      <c r="B55" s="75" t="s">
        <v>178</v>
      </c>
      <c r="C55" s="76" t="s">
        <v>179</v>
      </c>
      <c r="D55" s="77">
        <v>1</v>
      </c>
      <c r="E55" s="77">
        <f t="shared" si="49"/>
        <v>12</v>
      </c>
      <c r="F55" s="78">
        <f t="shared" si="50"/>
        <v>1740.6702337500001</v>
      </c>
      <c r="G55" s="79">
        <v>20888.042805000001</v>
      </c>
      <c r="H55" s="80"/>
      <c r="I55" s="79">
        <v>17783.938095000001</v>
      </c>
      <c r="J55" s="79">
        <v>3104.1047100000001</v>
      </c>
      <c r="K55" s="81"/>
      <c r="L55" s="82"/>
      <c r="M55" s="87"/>
      <c r="N55" s="84"/>
      <c r="O55" s="88" t="s">
        <v>180</v>
      </c>
      <c r="P55" s="81" t="e">
        <f>SUMIF('[147]BUDGET  V INTERNE'!$D:$D,$B55,'[147]BUDGET  V INTERNE'!$O:$O)</f>
        <v>#VALUE!</v>
      </c>
      <c r="Q55" s="81" t="e">
        <f>SUMIF('[147]BUDGET  V INTERNE'!$D:$D,$B55,'[147]BUDGET  V INTERNE'!$Q:$Q)</f>
        <v>#VALUE!</v>
      </c>
      <c r="S55" s="86">
        <f>'[147]BUDGET  V INTERNE'!AF284+'[147]BUDGET  V INTERNE'!AF285+'[147]BUDGET  V INTERNE'!AF286+'[147]BUDGET  V INTERNE'!AF287+'[147]BUDGET  V INTERNE'!AF288+'[147]BUDGET  V INTERNE'!AF289+'[147]BUDGET  V INTERNE'!AF290</f>
        <v>12824.77</v>
      </c>
      <c r="T55" s="81">
        <f>'[147]BUDGET  V INTERNE'!AF275+'[147]BUDGET  V INTERNE'!AF276+'[147]BUDGET  V INTERNE'!AF277+'[147]BUDGET  V INTERNE'!AF278+'[147]BUDGET  V INTERNE'!AF279+'[147]BUDGET  V INTERNE'!AF280+'[147]BUDGET  V INTERNE'!AF281+'[147]BUDGET  V INTERNE'!AF282</f>
        <v>8453.2999999999993</v>
      </c>
      <c r="U55" s="81">
        <v>0</v>
      </c>
      <c r="V55" s="5">
        <f t="shared" si="51"/>
        <v>-3494.1319049999984</v>
      </c>
      <c r="W55" s="86" t="e">
        <f t="shared" si="52"/>
        <v>#VALUE!</v>
      </c>
      <c r="X55" s="81" t="e">
        <f t="shared" si="53"/>
        <v>#VALUE!</v>
      </c>
      <c r="Y55" s="81" t="e">
        <f t="shared" si="54"/>
        <v>#VALUE!</v>
      </c>
    </row>
    <row r="56" spans="1:26" outlineLevel="1" x14ac:dyDescent="0.2">
      <c r="A56" s="74" t="s">
        <v>181</v>
      </c>
      <c r="B56" s="75" t="s">
        <v>182</v>
      </c>
      <c r="C56" s="131" t="s">
        <v>183</v>
      </c>
      <c r="D56" s="77">
        <v>1</v>
      </c>
      <c r="E56" s="77">
        <v>1</v>
      </c>
      <c r="F56" s="78">
        <f t="shared" si="50"/>
        <v>10605</v>
      </c>
      <c r="G56" s="79">
        <v>10605</v>
      </c>
      <c r="H56" s="80"/>
      <c r="I56" s="79">
        <v>10605</v>
      </c>
      <c r="J56" s="79">
        <v>0</v>
      </c>
      <c r="K56" s="81"/>
      <c r="L56" s="82"/>
      <c r="M56" s="87"/>
      <c r="N56" s="84"/>
      <c r="O56" s="85"/>
      <c r="P56" s="81" t="e">
        <f>SUMIF('[147]BUDGET  V INTERNE'!$D:$D,$B56,'[147]BUDGET  V INTERNE'!$O:$O)</f>
        <v>#VALUE!</v>
      </c>
      <c r="Q56" s="81" t="e">
        <f>SUMIF('[147]BUDGET  V INTERNE'!$D:$D,$B56,'[147]BUDGET  V INTERNE'!$Q:$Q)</f>
        <v>#VALUE!</v>
      </c>
      <c r="S56" s="86">
        <f>'[147]BUDGET  V INTERNE'!AF239</f>
        <v>20000</v>
      </c>
      <c r="T56" s="81">
        <f>'[147]BUDGET  V INTERNE'!AF235</f>
        <v>20000</v>
      </c>
      <c r="U56" s="81">
        <v>0</v>
      </c>
      <c r="V56" s="5">
        <f t="shared" si="51"/>
        <v>-29395</v>
      </c>
      <c r="W56" s="86" t="e">
        <f t="shared" si="52"/>
        <v>#VALUE!</v>
      </c>
      <c r="X56" s="81" t="e">
        <f t="shared" si="53"/>
        <v>#VALUE!</v>
      </c>
      <c r="Y56" s="81" t="e">
        <f t="shared" si="54"/>
        <v>#VALUE!</v>
      </c>
    </row>
    <row r="57" spans="1:26" ht="16" outlineLevel="1" x14ac:dyDescent="0.2">
      <c r="A57" s="74" t="s">
        <v>184</v>
      </c>
      <c r="B57" s="75" t="s">
        <v>185</v>
      </c>
      <c r="C57" s="76" t="s">
        <v>186</v>
      </c>
      <c r="D57" s="77">
        <v>1</v>
      </c>
      <c r="E57" s="77">
        <v>1</v>
      </c>
      <c r="F57" s="78">
        <f t="shared" si="50"/>
        <v>127260</v>
      </c>
      <c r="G57" s="79">
        <v>127260</v>
      </c>
      <c r="H57" s="80"/>
      <c r="I57" s="79">
        <v>127260</v>
      </c>
      <c r="J57" s="79">
        <v>0</v>
      </c>
      <c r="K57" s="81"/>
      <c r="L57" s="82"/>
      <c r="M57" s="87"/>
      <c r="N57" s="84"/>
      <c r="O57" s="88" t="s">
        <v>187</v>
      </c>
      <c r="P57" s="81" t="e">
        <f>SUMIF('[147]BUDGET  V INTERNE'!$D:$D,$B57,'[147]BUDGET  V INTERNE'!$O:$O)</f>
        <v>#VALUE!</v>
      </c>
      <c r="Q57" s="81" t="e">
        <f>SUMIF('[147]BUDGET  V INTERNE'!$D:$D,$B57,'[147]BUDGET  V INTERNE'!$Q:$Q)</f>
        <v>#VALUE!</v>
      </c>
      <c r="S57" s="86">
        <f>'[147]BUDGET  V INTERNE'!AF299</f>
        <v>80000</v>
      </c>
      <c r="T57" s="81">
        <f>'[147]BUDGET  V INTERNE'!AF293+'[147]BUDGET  V INTERNE'!AF294</f>
        <v>253713.12426439999</v>
      </c>
      <c r="U57" s="81">
        <v>0</v>
      </c>
      <c r="V57" s="5">
        <f t="shared" si="51"/>
        <v>-206453.12426439999</v>
      </c>
      <c r="W57" s="86" t="e">
        <f t="shared" si="52"/>
        <v>#VALUE!</v>
      </c>
      <c r="X57" s="81" t="e">
        <f t="shared" si="53"/>
        <v>#VALUE!</v>
      </c>
      <c r="Y57" s="81" t="e">
        <f t="shared" si="54"/>
        <v>#VALUE!</v>
      </c>
    </row>
    <row r="58" spans="1:26" ht="16" outlineLevel="1" x14ac:dyDescent="0.2">
      <c r="A58" s="74" t="s">
        <v>188</v>
      </c>
      <c r="B58" s="89" t="s">
        <v>189</v>
      </c>
      <c r="C58" s="76" t="s">
        <v>190</v>
      </c>
      <c r="D58" s="77">
        <v>1</v>
      </c>
      <c r="E58" s="77">
        <v>1</v>
      </c>
      <c r="F58" s="78">
        <f t="shared" si="50"/>
        <v>0</v>
      </c>
      <c r="G58" s="79">
        <v>0</v>
      </c>
      <c r="H58" s="80"/>
      <c r="I58" s="79">
        <v>0</v>
      </c>
      <c r="J58" s="79">
        <v>0</v>
      </c>
      <c r="K58" s="81"/>
      <c r="L58" s="82"/>
      <c r="M58" s="87"/>
      <c r="N58" s="84"/>
      <c r="O58" s="88" t="s">
        <v>191</v>
      </c>
      <c r="P58" s="81" t="e">
        <f>SUMIF('[147]BUDGET  V INTERNE'!$D:$D,$B58,'[147]BUDGET  V INTERNE'!$O:$O)</f>
        <v>#VALUE!</v>
      </c>
      <c r="Q58" s="81" t="e">
        <f>SUMIF('[147]BUDGET  V INTERNE'!$D:$D,$B58,'[147]BUDGET  V INTERNE'!$Q:$Q)</f>
        <v>#VALUE!</v>
      </c>
      <c r="S58" s="86">
        <f>'[147]BUDGET  V INTERNE'!AF301</f>
        <v>10200</v>
      </c>
      <c r="T58" s="81">
        <f>'[147]BUDGET  V INTERNE'!AF295</f>
        <v>1200</v>
      </c>
      <c r="U58" s="81">
        <v>0</v>
      </c>
      <c r="V58" s="5">
        <f t="shared" si="51"/>
        <v>-11400</v>
      </c>
      <c r="W58" s="86" t="e">
        <f t="shared" si="52"/>
        <v>#VALUE!</v>
      </c>
      <c r="X58" s="81" t="e">
        <f t="shared" si="53"/>
        <v>#VALUE!</v>
      </c>
      <c r="Y58" s="81" t="e">
        <f t="shared" si="54"/>
        <v>#VALUE!</v>
      </c>
      <c r="Z58" s="76"/>
    </row>
    <row r="59" spans="1:26" ht="32" outlineLevel="1" x14ac:dyDescent="0.2">
      <c r="A59" s="74" t="s">
        <v>192</v>
      </c>
      <c r="B59" s="75" t="s">
        <v>193</v>
      </c>
      <c r="C59" s="76" t="s">
        <v>194</v>
      </c>
      <c r="D59" s="77">
        <v>1</v>
      </c>
      <c r="E59" s="77">
        <v>1</v>
      </c>
      <c r="F59" s="78">
        <f t="shared" si="50"/>
        <v>30103.353000000003</v>
      </c>
      <c r="G59" s="79">
        <v>30103.353000000003</v>
      </c>
      <c r="H59" s="80"/>
      <c r="I59" s="79">
        <v>30103.353000000003</v>
      </c>
      <c r="J59" s="79">
        <v>0</v>
      </c>
      <c r="K59" s="81"/>
      <c r="L59" s="82"/>
      <c r="M59" s="87"/>
      <c r="N59" s="84"/>
      <c r="O59" s="88" t="s">
        <v>195</v>
      </c>
      <c r="P59" s="81" t="e">
        <f>SUMIF('[147]BUDGET  V INTERNE'!$D:$D,$B59,'[147]BUDGET  V INTERNE'!$O:$O)</f>
        <v>#VALUE!</v>
      </c>
      <c r="Q59" s="81" t="e">
        <f>SUMIF('[147]BUDGET  V INTERNE'!$D:$D,$B59,'[147]BUDGET  V INTERNE'!$Q:$Q)</f>
        <v>#VALUE!</v>
      </c>
      <c r="S59" s="86">
        <f>'[147]BUDGET  V INTERNE'!AF302+'[147]BUDGET  V INTERNE'!AF303</f>
        <v>32120</v>
      </c>
      <c r="T59" s="81">
        <f>'[147]BUDGET  V INTERNE'!AF296+'[147]BUDGET  V INTERNE'!AF297</f>
        <v>74044.973236574995</v>
      </c>
      <c r="U59" s="81">
        <v>0</v>
      </c>
      <c r="V59" s="5">
        <f t="shared" si="51"/>
        <v>-76061.620236574992</v>
      </c>
      <c r="W59" s="86" t="e">
        <f t="shared" si="52"/>
        <v>#VALUE!</v>
      </c>
      <c r="X59" s="81" t="e">
        <f t="shared" si="53"/>
        <v>#VALUE!</v>
      </c>
      <c r="Y59" s="81" t="e">
        <f t="shared" si="54"/>
        <v>#VALUE!</v>
      </c>
    </row>
    <row r="60" spans="1:26" outlineLevel="1" x14ac:dyDescent="0.2">
      <c r="A60" s="74" t="s">
        <v>196</v>
      </c>
      <c r="B60" s="89" t="s">
        <v>197</v>
      </c>
      <c r="C60" s="76" t="s">
        <v>198</v>
      </c>
      <c r="D60" s="77">
        <v>1</v>
      </c>
      <c r="E60" s="77">
        <f t="shared" si="49"/>
        <v>12</v>
      </c>
      <c r="F60" s="78">
        <f t="shared" si="50"/>
        <v>0</v>
      </c>
      <c r="G60" s="79">
        <v>0</v>
      </c>
      <c r="H60" s="80"/>
      <c r="I60" s="79">
        <v>0</v>
      </c>
      <c r="J60" s="79">
        <v>0</v>
      </c>
      <c r="K60" s="81"/>
      <c r="L60" s="82"/>
      <c r="M60" s="87"/>
      <c r="N60" s="84"/>
      <c r="O60" s="85"/>
      <c r="P60" s="81" t="e">
        <f>SUMIF('[147]BUDGET  V INTERNE'!$D:$D,$B60,'[147]BUDGET  V INTERNE'!$O:$O)</f>
        <v>#VALUE!</v>
      </c>
      <c r="Q60" s="81" t="e">
        <f>SUMIF('[147]BUDGET  V INTERNE'!$D:$D,$B60,'[147]BUDGET  V INTERNE'!$Q:$Q)</f>
        <v>#VALUE!</v>
      </c>
      <c r="S60" s="86">
        <f t="shared" ref="S60:S64" si="55">$I60*$S$9</f>
        <v>0</v>
      </c>
      <c r="T60" s="81">
        <f t="shared" ref="T60:T64" si="56">J60</f>
        <v>0</v>
      </c>
      <c r="U60" s="81">
        <v>0</v>
      </c>
      <c r="V60" s="5">
        <f t="shared" si="51"/>
        <v>0</v>
      </c>
      <c r="W60" s="86" t="e">
        <f t="shared" si="52"/>
        <v>#VALUE!</v>
      </c>
      <c r="X60" s="81" t="e">
        <f t="shared" si="53"/>
        <v>#VALUE!</v>
      </c>
      <c r="Y60" s="81" t="e">
        <f t="shared" si="54"/>
        <v>#VALUE!</v>
      </c>
    </row>
    <row r="61" spans="1:26" outlineLevel="1" x14ac:dyDescent="0.2">
      <c r="A61" s="74" t="s">
        <v>199</v>
      </c>
      <c r="B61" s="89" t="s">
        <v>200</v>
      </c>
      <c r="C61" s="76" t="s">
        <v>201</v>
      </c>
      <c r="D61" s="77">
        <v>1</v>
      </c>
      <c r="E61" s="77">
        <f t="shared" si="49"/>
        <v>12</v>
      </c>
      <c r="F61" s="78">
        <f t="shared" si="50"/>
        <v>0</v>
      </c>
      <c r="G61" s="79">
        <v>0</v>
      </c>
      <c r="H61" s="80"/>
      <c r="I61" s="79">
        <v>0</v>
      </c>
      <c r="J61" s="79">
        <v>0</v>
      </c>
      <c r="K61" s="81"/>
      <c r="L61" s="82"/>
      <c r="M61" s="87"/>
      <c r="N61" s="84"/>
      <c r="O61" s="87" t="s">
        <v>202</v>
      </c>
      <c r="P61" s="81" t="e">
        <f>SUMIF('[147]BUDGET  V INTERNE'!$D:$D,$B61,'[147]BUDGET  V INTERNE'!$O:$O)</f>
        <v>#VALUE!</v>
      </c>
      <c r="Q61" s="81" t="e">
        <f>SUMIF('[147]BUDGET  V INTERNE'!$D:$D,$B61,'[147]BUDGET  V INTERNE'!$Q:$Q)</f>
        <v>#VALUE!</v>
      </c>
      <c r="S61" s="86">
        <f t="shared" si="55"/>
        <v>0</v>
      </c>
      <c r="T61" s="81">
        <f t="shared" si="56"/>
        <v>0</v>
      </c>
      <c r="U61" s="81">
        <v>0</v>
      </c>
      <c r="V61" s="5">
        <f t="shared" si="51"/>
        <v>0</v>
      </c>
      <c r="W61" s="86" t="e">
        <f t="shared" si="52"/>
        <v>#VALUE!</v>
      </c>
      <c r="X61" s="81" t="e">
        <f t="shared" si="53"/>
        <v>#VALUE!</v>
      </c>
      <c r="Y61" s="81" t="e">
        <f t="shared" si="54"/>
        <v>#VALUE!</v>
      </c>
    </row>
    <row r="62" spans="1:26" outlineLevel="1" x14ac:dyDescent="0.2">
      <c r="A62" s="74" t="s">
        <v>203</v>
      </c>
      <c r="B62" s="89" t="s">
        <v>204</v>
      </c>
      <c r="C62" s="76" t="s">
        <v>205</v>
      </c>
      <c r="D62" s="77">
        <v>1</v>
      </c>
      <c r="E62" s="77">
        <f t="shared" si="49"/>
        <v>12</v>
      </c>
      <c r="F62" s="78">
        <f t="shared" si="50"/>
        <v>0</v>
      </c>
      <c r="G62" s="79">
        <v>0</v>
      </c>
      <c r="H62" s="80"/>
      <c r="I62" s="79">
        <v>0</v>
      </c>
      <c r="J62" s="79">
        <v>0</v>
      </c>
      <c r="K62" s="81"/>
      <c r="L62" s="82"/>
      <c r="M62" s="87"/>
      <c r="N62" s="84"/>
      <c r="P62" s="81" t="e">
        <f>SUMIF('[147]BUDGET  V INTERNE'!$D:$D,$B62,'[147]BUDGET  V INTERNE'!$O:$O)</f>
        <v>#VALUE!</v>
      </c>
      <c r="Q62" s="81" t="e">
        <f>SUMIF('[147]BUDGET  V INTERNE'!$D:$D,$B62,'[147]BUDGET  V INTERNE'!$Q:$Q)</f>
        <v>#VALUE!</v>
      </c>
      <c r="S62" s="86">
        <f t="shared" si="55"/>
        <v>0</v>
      </c>
      <c r="T62" s="81">
        <f t="shared" si="56"/>
        <v>0</v>
      </c>
      <c r="U62" s="81">
        <v>0</v>
      </c>
      <c r="V62" s="5">
        <f t="shared" si="51"/>
        <v>0</v>
      </c>
      <c r="W62" s="86" t="e">
        <f t="shared" si="52"/>
        <v>#VALUE!</v>
      </c>
      <c r="X62" s="81" t="e">
        <f t="shared" si="53"/>
        <v>#VALUE!</v>
      </c>
      <c r="Y62" s="81" t="e">
        <f t="shared" si="54"/>
        <v>#VALUE!</v>
      </c>
    </row>
    <row r="63" spans="1:26" outlineLevel="1" x14ac:dyDescent="0.2">
      <c r="A63" s="74" t="s">
        <v>206</v>
      </c>
      <c r="B63" s="89" t="s">
        <v>207</v>
      </c>
      <c r="C63" s="76" t="s">
        <v>208</v>
      </c>
      <c r="D63" s="77">
        <v>1</v>
      </c>
      <c r="E63" s="77">
        <f t="shared" si="49"/>
        <v>12</v>
      </c>
      <c r="F63" s="78">
        <f t="shared" si="50"/>
        <v>0</v>
      </c>
      <c r="G63" s="79">
        <v>0</v>
      </c>
      <c r="H63" s="80"/>
      <c r="I63" s="79">
        <v>0</v>
      </c>
      <c r="J63" s="79">
        <v>0</v>
      </c>
      <c r="K63" s="81"/>
      <c r="L63" s="82"/>
      <c r="M63" s="87"/>
      <c r="N63" s="84"/>
      <c r="P63" s="81" t="e">
        <f>SUMIF('[147]BUDGET  V INTERNE'!$D:$D,$B63,'[147]BUDGET  V INTERNE'!$O:$O)</f>
        <v>#VALUE!</v>
      </c>
      <c r="Q63" s="81" t="e">
        <f>SUMIF('[147]BUDGET  V INTERNE'!$D:$D,$B63,'[147]BUDGET  V INTERNE'!$Q:$Q)</f>
        <v>#VALUE!</v>
      </c>
      <c r="S63" s="86">
        <f t="shared" si="55"/>
        <v>0</v>
      </c>
      <c r="T63" s="81">
        <f t="shared" si="56"/>
        <v>0</v>
      </c>
      <c r="U63" s="81">
        <v>0</v>
      </c>
      <c r="V63" s="5">
        <f t="shared" si="51"/>
        <v>0</v>
      </c>
      <c r="W63" s="86" t="e">
        <f t="shared" si="52"/>
        <v>#VALUE!</v>
      </c>
      <c r="X63" s="81" t="e">
        <f t="shared" si="53"/>
        <v>#VALUE!</v>
      </c>
      <c r="Y63" s="81" t="e">
        <f t="shared" si="54"/>
        <v>#VALUE!</v>
      </c>
    </row>
    <row r="64" spans="1:26" outlineLevel="1" x14ac:dyDescent="0.2">
      <c r="A64" s="74" t="s">
        <v>209</v>
      </c>
      <c r="B64" s="89" t="s">
        <v>210</v>
      </c>
      <c r="C64" s="76" t="s">
        <v>211</v>
      </c>
      <c r="D64" s="77">
        <v>1</v>
      </c>
      <c r="E64" s="77">
        <f t="shared" si="49"/>
        <v>12</v>
      </c>
      <c r="F64" s="78">
        <f t="shared" si="50"/>
        <v>0</v>
      </c>
      <c r="G64" s="79">
        <v>0</v>
      </c>
      <c r="H64" s="80"/>
      <c r="I64" s="79">
        <v>0</v>
      </c>
      <c r="J64" s="79">
        <v>0</v>
      </c>
      <c r="K64" s="81"/>
      <c r="L64" s="82"/>
      <c r="M64" s="87"/>
      <c r="N64" s="84"/>
      <c r="P64" s="81" t="e">
        <f>SUMIF('[147]BUDGET  V INTERNE'!$D:$D,$B64,'[147]BUDGET  V INTERNE'!$O:$O)</f>
        <v>#VALUE!</v>
      </c>
      <c r="Q64" s="81" t="e">
        <f>SUMIF('[147]BUDGET  V INTERNE'!$D:$D,$B64,'[147]BUDGET  V INTERNE'!$Q:$Q)</f>
        <v>#VALUE!</v>
      </c>
      <c r="S64" s="86">
        <f t="shared" si="55"/>
        <v>0</v>
      </c>
      <c r="T64" s="81">
        <f t="shared" si="56"/>
        <v>0</v>
      </c>
      <c r="U64" s="81">
        <v>0</v>
      </c>
      <c r="V64" s="5">
        <f t="shared" si="51"/>
        <v>0</v>
      </c>
      <c r="W64" s="86" t="e">
        <f t="shared" si="52"/>
        <v>#VALUE!</v>
      </c>
      <c r="X64" s="81" t="e">
        <f t="shared" si="53"/>
        <v>#VALUE!</v>
      </c>
      <c r="Y64" s="81" t="e">
        <f t="shared" si="54"/>
        <v>#VALUE!</v>
      </c>
    </row>
    <row r="65" spans="1:25" outlineLevel="1" x14ac:dyDescent="0.2">
      <c r="A65" s="110"/>
      <c r="B65" s="111"/>
      <c r="C65" s="112" t="s">
        <v>212</v>
      </c>
      <c r="D65" s="120"/>
      <c r="E65" s="120"/>
      <c r="F65" s="114"/>
      <c r="G65" s="115">
        <f>SUBTOTAL(9,G51:G64)</f>
        <v>277879.552195</v>
      </c>
      <c r="H65" s="80"/>
      <c r="I65" s="115">
        <f>SUBTOTAL(9,I51:I64)</f>
        <v>235259.54454625002</v>
      </c>
      <c r="J65" s="117">
        <f>SUBTOTAL(9,J51:J64)</f>
        <v>42620.007648750005</v>
      </c>
      <c r="K65" s="117">
        <f>SUBTOTAL(9,K51:K64)</f>
        <v>0</v>
      </c>
      <c r="L65" s="82"/>
      <c r="M65" s="87"/>
      <c r="N65" s="84"/>
      <c r="P65" s="117" t="e">
        <f>SUBTOTAL(9,P51:P64)</f>
        <v>#VALUE!</v>
      </c>
      <c r="Q65" s="117" t="e">
        <f>SUBTOTAL(9,Q51:Q64)</f>
        <v>#VALUE!</v>
      </c>
      <c r="S65" s="117">
        <f>SUBTOTAL(9,S51:S64)</f>
        <v>215308.77000000002</v>
      </c>
      <c r="T65" s="117">
        <f>SUBTOTAL(9,T51:T64)</f>
        <v>476383.536956575</v>
      </c>
      <c r="U65" s="117">
        <f>SUBTOTAL(9,U51:U64)</f>
        <v>0</v>
      </c>
      <c r="W65" s="117" t="e">
        <f>SUBTOTAL(9,W51:W64)</f>
        <v>#VALUE!</v>
      </c>
      <c r="X65" s="117" t="e">
        <f>SUBTOTAL(9,X51:X64)</f>
        <v>#VALUE!</v>
      </c>
      <c r="Y65" s="117" t="e">
        <f>SUBTOTAL(9,Y51:Y64)</f>
        <v>#VALUE!</v>
      </c>
    </row>
    <row r="66" spans="1:25" outlineLevel="1" x14ac:dyDescent="0.2">
      <c r="A66" s="132"/>
      <c r="B66" s="133"/>
      <c r="C66" s="134" t="s">
        <v>213</v>
      </c>
      <c r="D66" s="135"/>
      <c r="E66" s="135"/>
      <c r="F66" s="136"/>
      <c r="G66" s="137">
        <f>SUBTOTAL(9,G13:G65)</f>
        <v>1305565.6027312502</v>
      </c>
      <c r="H66" s="126"/>
      <c r="I66" s="138">
        <f>SUBTOTAL(9,I13:I65)</f>
        <v>957528.90104375011</v>
      </c>
      <c r="J66" s="139">
        <f>SUBTOTAL(9,J13:J65)</f>
        <v>348036.7016875</v>
      </c>
      <c r="K66" s="139">
        <f>SUBTOTAL(9,K13:K65)</f>
        <v>0</v>
      </c>
      <c r="L66" s="129"/>
      <c r="M66" s="87"/>
      <c r="N66" s="84"/>
      <c r="P66" s="140" t="e">
        <f>SUBTOTAL(9,P13:P65)</f>
        <v>#VALUE!</v>
      </c>
      <c r="Q66" s="139" t="e">
        <f>SUBTOTAL(9,Q13:Q65)</f>
        <v>#VALUE!</v>
      </c>
      <c r="S66" s="140" t="e">
        <f>SUBTOTAL(9,S13:S65)</f>
        <v>#VALUE!</v>
      </c>
      <c r="T66" s="139" t="e">
        <f>SUBTOTAL(9,T13:T65)</f>
        <v>#VALUE!</v>
      </c>
      <c r="U66" s="139">
        <f>SUBTOTAL(9,U13:U65)</f>
        <v>0</v>
      </c>
      <c r="W66" s="140" t="e">
        <f>SUBTOTAL(9,W13:W65)</f>
        <v>#VALUE!</v>
      </c>
      <c r="X66" s="139" t="e">
        <f>SUBTOTAL(9,X13:X65)</f>
        <v>#VALUE!</v>
      </c>
      <c r="Y66" s="139" t="e">
        <f>SUBTOTAL(9,Y13:Y65)</f>
        <v>#VALUE!</v>
      </c>
    </row>
    <row r="67" spans="1:25" ht="6.5" customHeight="1" outlineLevel="1" x14ac:dyDescent="0.2">
      <c r="A67" s="141"/>
      <c r="B67" s="142"/>
      <c r="C67" s="143"/>
      <c r="D67" s="144"/>
      <c r="E67" s="144"/>
      <c r="F67" s="145"/>
      <c r="G67" s="146"/>
      <c r="H67" s="80"/>
      <c r="I67" s="147"/>
      <c r="J67" s="148"/>
      <c r="K67" s="148"/>
      <c r="L67" s="82"/>
      <c r="M67" s="87"/>
      <c r="N67" s="84"/>
      <c r="P67" s="149"/>
      <c r="Q67" s="148"/>
      <c r="S67" s="149"/>
      <c r="T67" s="82"/>
      <c r="U67" s="148"/>
      <c r="W67" s="149"/>
      <c r="X67" s="82"/>
      <c r="Y67" s="148"/>
    </row>
    <row r="68" spans="1:25" x14ac:dyDescent="0.2">
      <c r="A68" s="132" t="s">
        <v>214</v>
      </c>
      <c r="B68" s="133"/>
      <c r="C68" s="134" t="s">
        <v>215</v>
      </c>
      <c r="D68" s="135"/>
      <c r="E68" s="135"/>
      <c r="F68" s="136"/>
      <c r="G68" s="137"/>
      <c r="H68" s="126"/>
      <c r="I68" s="138"/>
      <c r="J68" s="139"/>
      <c r="K68" s="139"/>
      <c r="L68" s="129"/>
      <c r="M68" s="150"/>
      <c r="N68" s="151"/>
      <c r="P68" s="140"/>
      <c r="Q68" s="140"/>
      <c r="S68" s="140"/>
      <c r="T68" s="140"/>
      <c r="U68" s="140"/>
      <c r="W68" s="140"/>
      <c r="X68" s="140"/>
      <c r="Y68" s="140"/>
    </row>
    <row r="69" spans="1:25" x14ac:dyDescent="0.2">
      <c r="A69" s="121" t="s">
        <v>216</v>
      </c>
      <c r="B69" s="122"/>
      <c r="C69" s="123" t="s">
        <v>217</v>
      </c>
      <c r="D69" s="54"/>
      <c r="E69" s="54"/>
      <c r="F69" s="124"/>
      <c r="G69" s="125"/>
      <c r="H69" s="126"/>
      <c r="I69" s="127"/>
      <c r="J69" s="128"/>
      <c r="K69" s="128"/>
      <c r="L69" s="129"/>
      <c r="M69" s="150"/>
      <c r="N69" s="151"/>
      <c r="P69" s="152"/>
      <c r="Q69" s="130"/>
      <c r="S69" s="130"/>
      <c r="T69" s="128"/>
      <c r="U69" s="128"/>
      <c r="W69" s="130"/>
      <c r="X69" s="128"/>
      <c r="Y69" s="128"/>
    </row>
    <row r="70" spans="1:25" outlineLevel="1" x14ac:dyDescent="0.2">
      <c r="A70" s="153" t="s">
        <v>218</v>
      </c>
      <c r="B70" s="92"/>
      <c r="C70" s="93" t="s">
        <v>219</v>
      </c>
      <c r="D70" s="63"/>
      <c r="E70" s="63"/>
      <c r="F70" s="64"/>
      <c r="G70" s="94">
        <f>SUBTOTAL(9,G71:G78)</f>
        <v>85495.38900000001</v>
      </c>
      <c r="H70" s="95"/>
      <c r="I70" s="96">
        <f>SUBTOTAL(9,I71:I78)</f>
        <v>60830.28</v>
      </c>
      <c r="J70" s="97">
        <f>SUBTOTAL(9,J71:J78)</f>
        <v>24665.109</v>
      </c>
      <c r="K70" s="97">
        <f>SUBTOTAL(9,K71:K78)</f>
        <v>0</v>
      </c>
      <c r="L70" s="98"/>
      <c r="P70" s="99" t="e">
        <f>SUBTOTAL(9,P71:P78)</f>
        <v>#VALUE!</v>
      </c>
      <c r="Q70" s="97" t="e">
        <f>SUBTOTAL(9,Q71:Q78)</f>
        <v>#VALUE!</v>
      </c>
      <c r="S70" s="99">
        <f>SUBTOTAL(9,S71:S78)</f>
        <v>30415.14</v>
      </c>
      <c r="T70" s="97">
        <f>SUBTOTAL(9,T71:T78)</f>
        <v>30415.14</v>
      </c>
      <c r="U70" s="97">
        <f>SUBTOTAL(9,U71:U78)</f>
        <v>0</v>
      </c>
      <c r="W70" s="99" t="e">
        <f>SUBTOTAL(9,W71:W78)</f>
        <v>#VALUE!</v>
      </c>
      <c r="X70" s="97" t="e">
        <f>SUBTOTAL(9,X71:X78)</f>
        <v>#VALUE!</v>
      </c>
      <c r="Y70" s="97" t="e">
        <f>SUBTOTAL(9,Y71:Y78)</f>
        <v>#VALUE!</v>
      </c>
    </row>
    <row r="71" spans="1:25" ht="32" outlineLevel="1" x14ac:dyDescent="0.2">
      <c r="A71" s="74" t="s">
        <v>220</v>
      </c>
      <c r="B71" s="75" t="s">
        <v>221</v>
      </c>
      <c r="C71" s="76" t="s">
        <v>222</v>
      </c>
      <c r="D71" s="77">
        <v>1</v>
      </c>
      <c r="E71" s="77">
        <v>4</v>
      </c>
      <c r="F71" s="78">
        <f t="shared" ref="F71:F78" si="57">G71/E71/D71</f>
        <v>6370.9537499999997</v>
      </c>
      <c r="G71" s="79">
        <v>25483.814999999999</v>
      </c>
      <c r="H71" s="80"/>
      <c r="I71" s="79">
        <v>16989.21</v>
      </c>
      <c r="J71" s="79">
        <v>8494.6049999999996</v>
      </c>
      <c r="K71" s="81"/>
      <c r="L71" s="82"/>
      <c r="M71" s="83" t="s">
        <v>46</v>
      </c>
      <c r="N71" s="90"/>
      <c r="O71" s="88" t="s">
        <v>223</v>
      </c>
      <c r="P71" s="81" t="e">
        <f>SUMIF('[147]BUDGET  V INTERNE'!$D:$D,$B71,'[147]BUDGET  V INTERNE'!$O:$O)</f>
        <v>#VALUE!</v>
      </c>
      <c r="Q71" s="81" t="e">
        <f>SUMIF('[147]BUDGET  V INTERNE'!$D:$D,$B71,'[147]BUDGET  V INTERNE'!$Q:$Q)</f>
        <v>#VALUE!</v>
      </c>
      <c r="S71" s="86">
        <f t="shared" ref="S71:T78" si="58">$I71*50%</f>
        <v>8494.6049999999996</v>
      </c>
      <c r="T71" s="86">
        <f t="shared" si="58"/>
        <v>8494.6049999999996</v>
      </c>
      <c r="U71" s="81">
        <v>0</v>
      </c>
      <c r="V71" s="5">
        <f t="shared" ref="V71:V78" si="59">I71-S71-T71-U71</f>
        <v>0</v>
      </c>
      <c r="W71" s="86" t="e">
        <f t="shared" ref="W71:W78" si="60">$P71</f>
        <v>#VALUE!</v>
      </c>
      <c r="X71" s="81" t="e">
        <f t="shared" ref="X71:X78" si="61">$Q71*$X$9</f>
        <v>#VALUE!</v>
      </c>
      <c r="Y71" s="81" t="e">
        <f t="shared" ref="Y71:Y78" si="62">$Q71*$Y$9</f>
        <v>#VALUE!</v>
      </c>
    </row>
    <row r="72" spans="1:25" ht="32" outlineLevel="1" x14ac:dyDescent="0.2">
      <c r="A72" s="74" t="s">
        <v>224</v>
      </c>
      <c r="B72" s="75" t="s">
        <v>225</v>
      </c>
      <c r="C72" s="76" t="s">
        <v>226</v>
      </c>
      <c r="D72" s="77">
        <v>1</v>
      </c>
      <c r="E72" s="77">
        <v>4</v>
      </c>
      <c r="F72" s="78">
        <f t="shared" si="57"/>
        <v>0</v>
      </c>
      <c r="G72" s="79">
        <v>0</v>
      </c>
      <c r="H72" s="80"/>
      <c r="I72" s="79">
        <v>0</v>
      </c>
      <c r="J72" s="79">
        <v>0</v>
      </c>
      <c r="K72" s="81"/>
      <c r="L72" s="82"/>
      <c r="M72" s="83" t="s">
        <v>46</v>
      </c>
      <c r="N72" s="84"/>
      <c r="O72" s="88" t="s">
        <v>227</v>
      </c>
      <c r="P72" s="81" t="e">
        <f>SUMIF('[147]BUDGET  V INTERNE'!$D:$D,$B72,'[147]BUDGET  V INTERNE'!$O:$O)</f>
        <v>#VALUE!</v>
      </c>
      <c r="Q72" s="81" t="e">
        <f>SUMIF('[147]BUDGET  V INTERNE'!$D:$D,$B72,'[147]BUDGET  V INTERNE'!$Q:$Q)</f>
        <v>#VALUE!</v>
      </c>
      <c r="S72" s="86">
        <f t="shared" si="58"/>
        <v>0</v>
      </c>
      <c r="T72" s="86">
        <f t="shared" si="58"/>
        <v>0</v>
      </c>
      <c r="U72" s="81">
        <v>0</v>
      </c>
      <c r="V72" s="5">
        <f t="shared" si="59"/>
        <v>0</v>
      </c>
      <c r="W72" s="86" t="e">
        <f t="shared" si="60"/>
        <v>#VALUE!</v>
      </c>
      <c r="X72" s="81" t="e">
        <f t="shared" si="61"/>
        <v>#VALUE!</v>
      </c>
      <c r="Y72" s="81" t="e">
        <f t="shared" si="62"/>
        <v>#VALUE!</v>
      </c>
    </row>
    <row r="73" spans="1:25" ht="32" outlineLevel="1" x14ac:dyDescent="0.2">
      <c r="A73" s="74" t="s">
        <v>228</v>
      </c>
      <c r="B73" s="75" t="s">
        <v>229</v>
      </c>
      <c r="C73" s="76" t="s">
        <v>230</v>
      </c>
      <c r="D73" s="77">
        <v>1</v>
      </c>
      <c r="E73" s="77">
        <v>4</v>
      </c>
      <c r="F73" s="78">
        <f t="shared" si="57"/>
        <v>3919.6080000000002</v>
      </c>
      <c r="G73" s="79">
        <v>15678.432000000001</v>
      </c>
      <c r="H73" s="80"/>
      <c r="I73" s="79">
        <v>10452.288</v>
      </c>
      <c r="J73" s="79">
        <v>5226.1440000000002</v>
      </c>
      <c r="K73" s="81"/>
      <c r="L73" s="82"/>
      <c r="M73" s="83" t="s">
        <v>46</v>
      </c>
      <c r="N73" s="84"/>
      <c r="O73" s="88" t="s">
        <v>231</v>
      </c>
      <c r="P73" s="81" t="e">
        <f>SUMIF('[147]BUDGET  V INTERNE'!$D:$D,$B73,'[147]BUDGET  V INTERNE'!$O:$O)</f>
        <v>#VALUE!</v>
      </c>
      <c r="Q73" s="81" t="e">
        <f>SUMIF('[147]BUDGET  V INTERNE'!$D:$D,$B73,'[147]BUDGET  V INTERNE'!$Q:$Q)</f>
        <v>#VALUE!</v>
      </c>
      <c r="S73" s="86">
        <f t="shared" si="58"/>
        <v>5226.1440000000002</v>
      </c>
      <c r="T73" s="86">
        <f t="shared" si="58"/>
        <v>5226.1440000000002</v>
      </c>
      <c r="U73" s="81">
        <v>0</v>
      </c>
      <c r="V73" s="5">
        <f t="shared" si="59"/>
        <v>0</v>
      </c>
      <c r="W73" s="86" t="e">
        <f t="shared" si="60"/>
        <v>#VALUE!</v>
      </c>
      <c r="X73" s="81" t="e">
        <f t="shared" si="61"/>
        <v>#VALUE!</v>
      </c>
      <c r="Y73" s="81" t="e">
        <f t="shared" si="62"/>
        <v>#VALUE!</v>
      </c>
    </row>
    <row r="74" spans="1:25" ht="32" outlineLevel="1" x14ac:dyDescent="0.2">
      <c r="A74" s="74" t="s">
        <v>232</v>
      </c>
      <c r="B74" s="75" t="s">
        <v>233</v>
      </c>
      <c r="C74" s="76" t="s">
        <v>234</v>
      </c>
      <c r="D74" s="77">
        <v>1</v>
      </c>
      <c r="E74" s="77">
        <v>4</v>
      </c>
      <c r="F74" s="78">
        <f t="shared" si="57"/>
        <v>3919.6080000000002</v>
      </c>
      <c r="G74" s="79">
        <v>15678.432000000001</v>
      </c>
      <c r="H74" s="80"/>
      <c r="I74" s="79">
        <v>10452.288</v>
      </c>
      <c r="J74" s="79">
        <v>5226.1440000000002</v>
      </c>
      <c r="K74" s="81"/>
      <c r="L74" s="82"/>
      <c r="M74" s="83" t="s">
        <v>46</v>
      </c>
      <c r="N74" s="84"/>
      <c r="O74" s="88" t="s">
        <v>235</v>
      </c>
      <c r="P74" s="81" t="e">
        <f>SUMIF('[147]BUDGET  V INTERNE'!$D:$D,$B74,'[147]BUDGET  V INTERNE'!$O:$O)</f>
        <v>#VALUE!</v>
      </c>
      <c r="Q74" s="81" t="e">
        <f>SUMIF('[147]BUDGET  V INTERNE'!$D:$D,$B74,'[147]BUDGET  V INTERNE'!$Q:$Q)</f>
        <v>#VALUE!</v>
      </c>
      <c r="S74" s="86">
        <f t="shared" si="58"/>
        <v>5226.1440000000002</v>
      </c>
      <c r="T74" s="86">
        <f t="shared" si="58"/>
        <v>5226.1440000000002</v>
      </c>
      <c r="U74" s="81">
        <v>0</v>
      </c>
      <c r="V74" s="5">
        <f t="shared" si="59"/>
        <v>0</v>
      </c>
      <c r="W74" s="86" t="e">
        <f t="shared" si="60"/>
        <v>#VALUE!</v>
      </c>
      <c r="X74" s="81" t="e">
        <f t="shared" si="61"/>
        <v>#VALUE!</v>
      </c>
      <c r="Y74" s="81" t="e">
        <f t="shared" si="62"/>
        <v>#VALUE!</v>
      </c>
    </row>
    <row r="75" spans="1:25" ht="32" outlineLevel="1" x14ac:dyDescent="0.2">
      <c r="A75" s="74" t="s">
        <v>236</v>
      </c>
      <c r="B75" s="75" t="s">
        <v>237</v>
      </c>
      <c r="C75" s="76" t="s">
        <v>238</v>
      </c>
      <c r="D75" s="77">
        <v>1</v>
      </c>
      <c r="E75" s="77">
        <v>4</v>
      </c>
      <c r="F75" s="78">
        <f t="shared" si="57"/>
        <v>2697.9119999999998</v>
      </c>
      <c r="G75" s="79">
        <v>10791.647999999999</v>
      </c>
      <c r="H75" s="80"/>
      <c r="I75" s="79">
        <v>7194.4319999999998</v>
      </c>
      <c r="J75" s="79">
        <v>3597.2159999999999</v>
      </c>
      <c r="K75" s="81"/>
      <c r="L75" s="82"/>
      <c r="M75" s="83" t="s">
        <v>46</v>
      </c>
      <c r="N75" s="84"/>
      <c r="O75" s="88" t="s">
        <v>239</v>
      </c>
      <c r="P75" s="81" t="e">
        <f>SUMIF('[147]BUDGET  V INTERNE'!$D:$D,$B75,'[147]BUDGET  V INTERNE'!$O:$O)</f>
        <v>#VALUE!</v>
      </c>
      <c r="Q75" s="81" t="e">
        <f>SUMIF('[147]BUDGET  V INTERNE'!$D:$D,$B75,'[147]BUDGET  V INTERNE'!$Q:$Q)</f>
        <v>#VALUE!</v>
      </c>
      <c r="S75" s="86">
        <f t="shared" si="58"/>
        <v>3597.2159999999999</v>
      </c>
      <c r="T75" s="86">
        <f t="shared" si="58"/>
        <v>3597.2159999999999</v>
      </c>
      <c r="U75" s="81">
        <v>0</v>
      </c>
      <c r="V75" s="5">
        <f t="shared" si="59"/>
        <v>0</v>
      </c>
      <c r="W75" s="86" t="e">
        <f t="shared" si="60"/>
        <v>#VALUE!</v>
      </c>
      <c r="X75" s="81" t="e">
        <f t="shared" si="61"/>
        <v>#VALUE!</v>
      </c>
      <c r="Y75" s="81" t="e">
        <f t="shared" si="62"/>
        <v>#VALUE!</v>
      </c>
    </row>
    <row r="76" spans="1:25" ht="32" outlineLevel="1" x14ac:dyDescent="0.2">
      <c r="A76" s="74" t="s">
        <v>240</v>
      </c>
      <c r="B76" s="75" t="s">
        <v>241</v>
      </c>
      <c r="C76" s="76" t="s">
        <v>242</v>
      </c>
      <c r="D76" s="77">
        <v>1</v>
      </c>
      <c r="E76" s="77">
        <v>4</v>
      </c>
      <c r="F76" s="78">
        <f t="shared" si="57"/>
        <v>2079.6405</v>
      </c>
      <c r="G76" s="79">
        <v>8318.5619999999999</v>
      </c>
      <c r="H76" s="80"/>
      <c r="I76" s="79">
        <v>8318.5619999999999</v>
      </c>
      <c r="J76" s="79">
        <v>0</v>
      </c>
      <c r="K76" s="81"/>
      <c r="L76" s="82"/>
      <c r="M76" s="83" t="s">
        <v>46</v>
      </c>
      <c r="N76" s="84"/>
      <c r="O76" s="88" t="s">
        <v>243</v>
      </c>
      <c r="P76" s="81" t="e">
        <f>SUMIF('[147]BUDGET  V INTERNE'!$D:$D,$B76,'[147]BUDGET  V INTERNE'!$O:$O)</f>
        <v>#VALUE!</v>
      </c>
      <c r="Q76" s="81" t="e">
        <f>SUMIF('[147]BUDGET  V INTERNE'!$D:$D,$B76,'[147]BUDGET  V INTERNE'!$Q:$Q)</f>
        <v>#VALUE!</v>
      </c>
      <c r="S76" s="86">
        <f t="shared" si="58"/>
        <v>4159.2809999999999</v>
      </c>
      <c r="T76" s="86">
        <f t="shared" si="58"/>
        <v>4159.2809999999999</v>
      </c>
      <c r="U76" s="81">
        <v>0</v>
      </c>
      <c r="V76" s="5">
        <f t="shared" si="59"/>
        <v>0</v>
      </c>
      <c r="W76" s="86" t="e">
        <f t="shared" si="60"/>
        <v>#VALUE!</v>
      </c>
      <c r="X76" s="81" t="e">
        <f t="shared" si="61"/>
        <v>#VALUE!</v>
      </c>
      <c r="Y76" s="81" t="e">
        <f t="shared" si="62"/>
        <v>#VALUE!</v>
      </c>
    </row>
    <row r="77" spans="1:25" ht="32" outlineLevel="1" x14ac:dyDescent="0.2">
      <c r="A77" s="74" t="s">
        <v>244</v>
      </c>
      <c r="B77" s="75" t="s">
        <v>245</v>
      </c>
      <c r="C77" s="76" t="s">
        <v>246</v>
      </c>
      <c r="D77" s="77">
        <v>1</v>
      </c>
      <c r="E77" s="77">
        <v>1</v>
      </c>
      <c r="F77" s="78">
        <f t="shared" si="57"/>
        <v>4242</v>
      </c>
      <c r="G77" s="79">
        <v>4242</v>
      </c>
      <c r="H77" s="80"/>
      <c r="I77" s="79">
        <v>2121</v>
      </c>
      <c r="J77" s="79">
        <v>2121</v>
      </c>
      <c r="K77" s="81"/>
      <c r="L77" s="82"/>
      <c r="M77" s="83" t="s">
        <v>46</v>
      </c>
      <c r="N77" s="84"/>
      <c r="O77" s="88" t="s">
        <v>243</v>
      </c>
      <c r="P77" s="81" t="e">
        <f>SUMIF('[147]BUDGET  V INTERNE'!$D:$D,$B77,'[147]BUDGET  V INTERNE'!$O:$O)</f>
        <v>#VALUE!</v>
      </c>
      <c r="Q77" s="81" t="e">
        <f>SUMIF('[147]BUDGET  V INTERNE'!$D:$D,$B77,'[147]BUDGET  V INTERNE'!$Q:$Q)</f>
        <v>#VALUE!</v>
      </c>
      <c r="S77" s="86">
        <f t="shared" si="58"/>
        <v>1060.5</v>
      </c>
      <c r="T77" s="86">
        <f t="shared" si="58"/>
        <v>1060.5</v>
      </c>
      <c r="U77" s="81">
        <v>0</v>
      </c>
      <c r="V77" s="5">
        <f t="shared" si="59"/>
        <v>0</v>
      </c>
      <c r="W77" s="86" t="e">
        <f t="shared" si="60"/>
        <v>#VALUE!</v>
      </c>
      <c r="X77" s="81" t="e">
        <f t="shared" si="61"/>
        <v>#VALUE!</v>
      </c>
      <c r="Y77" s="81" t="e">
        <f t="shared" si="62"/>
        <v>#VALUE!</v>
      </c>
    </row>
    <row r="78" spans="1:25" ht="15" customHeight="1" outlineLevel="1" x14ac:dyDescent="0.2">
      <c r="A78" s="74" t="s">
        <v>247</v>
      </c>
      <c r="B78" s="75" t="s">
        <v>248</v>
      </c>
      <c r="C78" s="76" t="s">
        <v>249</v>
      </c>
      <c r="D78" s="77">
        <v>1</v>
      </c>
      <c r="E78" s="77">
        <v>4</v>
      </c>
      <c r="F78" s="78">
        <f t="shared" si="57"/>
        <v>1325.625</v>
      </c>
      <c r="G78" s="79">
        <v>5302.5</v>
      </c>
      <c r="H78" s="80"/>
      <c r="I78" s="79">
        <v>5302.5</v>
      </c>
      <c r="J78" s="79">
        <v>0</v>
      </c>
      <c r="K78" s="81"/>
      <c r="L78" s="82"/>
      <c r="M78" s="83" t="s">
        <v>46</v>
      </c>
      <c r="N78" s="84"/>
      <c r="O78" s="88" t="s">
        <v>250</v>
      </c>
      <c r="P78" s="81" t="e">
        <f>SUMIF('[147]BUDGET  V INTERNE'!$D:$D,$B78,'[147]BUDGET  V INTERNE'!$O:$O)</f>
        <v>#VALUE!</v>
      </c>
      <c r="Q78" s="81" t="e">
        <f>SUMIF('[147]BUDGET  V INTERNE'!$D:$D,$B78,'[147]BUDGET  V INTERNE'!$Q:$Q)</f>
        <v>#VALUE!</v>
      </c>
      <c r="S78" s="86">
        <f t="shared" si="58"/>
        <v>2651.25</v>
      </c>
      <c r="T78" s="86">
        <f t="shared" si="58"/>
        <v>2651.25</v>
      </c>
      <c r="U78" s="81">
        <v>0</v>
      </c>
      <c r="V78" s="5">
        <f t="shared" si="59"/>
        <v>0</v>
      </c>
      <c r="W78" s="86" t="e">
        <f t="shared" si="60"/>
        <v>#VALUE!</v>
      </c>
      <c r="X78" s="81" t="e">
        <f t="shared" si="61"/>
        <v>#VALUE!</v>
      </c>
      <c r="Y78" s="81" t="e">
        <f t="shared" si="62"/>
        <v>#VALUE!</v>
      </c>
    </row>
    <row r="79" spans="1:25" outlineLevel="1" x14ac:dyDescent="0.2">
      <c r="A79" s="153" t="s">
        <v>251</v>
      </c>
      <c r="B79" s="92"/>
      <c r="C79" s="93" t="s">
        <v>252</v>
      </c>
      <c r="D79" s="63"/>
      <c r="E79" s="63"/>
      <c r="F79" s="64"/>
      <c r="G79" s="94">
        <f>SUBTOTAL(9,G80:G84)</f>
        <v>83583.702536249999</v>
      </c>
      <c r="H79" s="95"/>
      <c r="I79" s="96">
        <f>SUBTOTAL(9,I80:I84)</f>
        <v>55722.468357500002</v>
      </c>
      <c r="J79" s="97">
        <f>SUBTOTAL(9,J80:J84)</f>
        <v>27861.234178750001</v>
      </c>
      <c r="K79" s="97">
        <f>SUBTOTAL(9,K80:K84)</f>
        <v>0</v>
      </c>
      <c r="L79" s="98"/>
      <c r="P79" s="99" t="e">
        <f>SUBTOTAL(9,P80:P84)</f>
        <v>#VALUE!</v>
      </c>
      <c r="Q79" s="97" t="e">
        <f>SUBTOTAL(9,Q80:Q84)</f>
        <v>#VALUE!</v>
      </c>
      <c r="S79" s="99">
        <f>SUBTOTAL(9,S80:S84)</f>
        <v>27861.234178750001</v>
      </c>
      <c r="T79" s="97">
        <f>SUBTOTAL(9,T80:T84)</f>
        <v>27861.234178750001</v>
      </c>
      <c r="U79" s="97">
        <f>SUBTOTAL(9,U80:U84)</f>
        <v>0</v>
      </c>
      <c r="W79" s="99" t="e">
        <f>SUBTOTAL(9,W80:W84)</f>
        <v>#VALUE!</v>
      </c>
      <c r="X79" s="97" t="e">
        <f>SUBTOTAL(9,X80:X84)</f>
        <v>#VALUE!</v>
      </c>
      <c r="Y79" s="97" t="e">
        <f>SUBTOTAL(9,Y80:Y84)</f>
        <v>#VALUE!</v>
      </c>
    </row>
    <row r="80" spans="1:25" ht="32" outlineLevel="1" x14ac:dyDescent="0.2">
      <c r="A80" s="74" t="s">
        <v>253</v>
      </c>
      <c r="B80" s="75" t="s">
        <v>254</v>
      </c>
      <c r="C80" s="76" t="s">
        <v>255</v>
      </c>
      <c r="D80" s="77">
        <v>1</v>
      </c>
      <c r="E80" s="77">
        <v>4</v>
      </c>
      <c r="F80" s="78">
        <f t="shared" ref="F80:F84" si="63">G80/E80/D80</f>
        <v>3830.0335303125007</v>
      </c>
      <c r="G80" s="79">
        <v>15320.134121250003</v>
      </c>
      <c r="H80" s="80"/>
      <c r="I80" s="79">
        <v>10213.422747500001</v>
      </c>
      <c r="J80" s="79">
        <v>5106.7113737500003</v>
      </c>
      <c r="K80" s="81"/>
      <c r="L80" s="82"/>
      <c r="M80" s="83" t="s">
        <v>46</v>
      </c>
      <c r="N80" s="84"/>
      <c r="O80" s="88" t="s">
        <v>256</v>
      </c>
      <c r="P80" s="81" t="e">
        <f>SUMIF('[147]BUDGET  V INTERNE'!$D:$D,$B80,'[147]BUDGET  V INTERNE'!$O:$O)</f>
        <v>#VALUE!</v>
      </c>
      <c r="Q80" s="81" t="e">
        <f>SUMIF('[147]BUDGET  V INTERNE'!$D:$D,$B80,'[147]BUDGET  V INTERNE'!$Q:$Q)</f>
        <v>#VALUE!</v>
      </c>
      <c r="S80" s="86">
        <f t="shared" ref="S80:T84" si="64">$I80*50%</f>
        <v>5106.7113737500003</v>
      </c>
      <c r="T80" s="86">
        <f t="shared" si="64"/>
        <v>5106.7113737500003</v>
      </c>
      <c r="U80" s="81">
        <v>0</v>
      </c>
      <c r="V80" s="5">
        <f t="shared" ref="V80:V84" si="65">I80-S80-T80-U80</f>
        <v>0</v>
      </c>
      <c r="W80" s="86" t="e">
        <f t="shared" ref="W80:W84" si="66">$P80</f>
        <v>#VALUE!</v>
      </c>
      <c r="X80" s="81" t="e">
        <f t="shared" ref="X80:X84" si="67">$Q80*$X$9</f>
        <v>#VALUE!</v>
      </c>
      <c r="Y80" s="81" t="e">
        <f t="shared" ref="Y80:Y84" si="68">$Q80*$Y$9</f>
        <v>#VALUE!</v>
      </c>
    </row>
    <row r="81" spans="1:25" ht="32" outlineLevel="1" x14ac:dyDescent="0.2">
      <c r="A81" s="74" t="s">
        <v>257</v>
      </c>
      <c r="B81" s="75" t="s">
        <v>258</v>
      </c>
      <c r="C81" s="76" t="s">
        <v>226</v>
      </c>
      <c r="D81" s="77">
        <v>1</v>
      </c>
      <c r="E81" s="77">
        <v>4</v>
      </c>
      <c r="F81" s="78">
        <f t="shared" si="63"/>
        <v>3919.6080000000002</v>
      </c>
      <c r="G81" s="79">
        <v>15678.432000000001</v>
      </c>
      <c r="H81" s="80"/>
      <c r="I81" s="79">
        <v>10452.288</v>
      </c>
      <c r="J81" s="79">
        <v>5226.1440000000002</v>
      </c>
      <c r="K81" s="81"/>
      <c r="L81" s="82"/>
      <c r="M81" s="83" t="s">
        <v>46</v>
      </c>
      <c r="N81" s="84"/>
      <c r="O81" s="88" t="s">
        <v>259</v>
      </c>
      <c r="P81" s="81" t="e">
        <f>SUMIF('[147]BUDGET  V INTERNE'!$D:$D,$B81,'[147]BUDGET  V INTERNE'!$O:$O)</f>
        <v>#VALUE!</v>
      </c>
      <c r="Q81" s="81" t="e">
        <f>SUMIF('[147]BUDGET  V INTERNE'!$D:$D,$B81,'[147]BUDGET  V INTERNE'!$Q:$Q)</f>
        <v>#VALUE!</v>
      </c>
      <c r="S81" s="86">
        <f>$I81*50%</f>
        <v>5226.1440000000002</v>
      </c>
      <c r="T81" s="86">
        <f t="shared" si="64"/>
        <v>5226.1440000000002</v>
      </c>
      <c r="U81" s="81">
        <v>0</v>
      </c>
      <c r="V81" s="5">
        <f t="shared" si="65"/>
        <v>0</v>
      </c>
      <c r="W81" s="86" t="e">
        <f t="shared" si="66"/>
        <v>#VALUE!</v>
      </c>
      <c r="X81" s="81" t="e">
        <f t="shared" si="67"/>
        <v>#VALUE!</v>
      </c>
      <c r="Y81" s="81" t="e">
        <f t="shared" si="68"/>
        <v>#VALUE!</v>
      </c>
    </row>
    <row r="82" spans="1:25" ht="32" outlineLevel="1" x14ac:dyDescent="0.2">
      <c r="A82" s="74" t="s">
        <v>260</v>
      </c>
      <c r="B82" s="75" t="s">
        <v>261</v>
      </c>
      <c r="C82" s="76" t="s">
        <v>92</v>
      </c>
      <c r="D82" s="77">
        <v>1</v>
      </c>
      <c r="E82" s="77">
        <v>4</v>
      </c>
      <c r="F82" s="78">
        <f t="shared" si="63"/>
        <v>9226.5826471874989</v>
      </c>
      <c r="G82" s="79">
        <v>36906.330588749996</v>
      </c>
      <c r="H82" s="80"/>
      <c r="I82" s="79">
        <v>24604.220392499999</v>
      </c>
      <c r="J82" s="79">
        <v>12302.11019625</v>
      </c>
      <c r="K82" s="81"/>
      <c r="L82" s="82"/>
      <c r="M82" s="83" t="s">
        <v>46</v>
      </c>
      <c r="N82" s="84"/>
      <c r="O82" s="88" t="s">
        <v>259</v>
      </c>
      <c r="P82" s="81" t="e">
        <f>SUMIF('[147]BUDGET  V INTERNE'!$D:$D,$B82,'[147]BUDGET  V INTERNE'!$O:$O)</f>
        <v>#VALUE!</v>
      </c>
      <c r="Q82" s="81" t="e">
        <f>SUMIF('[147]BUDGET  V INTERNE'!$D:$D,$B82,'[147]BUDGET  V INTERNE'!$Q:$Q)</f>
        <v>#VALUE!</v>
      </c>
      <c r="S82" s="86">
        <f>$I82*50%</f>
        <v>12302.11019625</v>
      </c>
      <c r="T82" s="86">
        <f t="shared" si="64"/>
        <v>12302.11019625</v>
      </c>
      <c r="U82" s="81">
        <v>0</v>
      </c>
      <c r="V82" s="5">
        <f t="shared" si="65"/>
        <v>0</v>
      </c>
      <c r="W82" s="86" t="e">
        <f t="shared" si="66"/>
        <v>#VALUE!</v>
      </c>
      <c r="X82" s="81" t="e">
        <f t="shared" si="67"/>
        <v>#VALUE!</v>
      </c>
      <c r="Y82" s="81" t="e">
        <f t="shared" si="68"/>
        <v>#VALUE!</v>
      </c>
    </row>
    <row r="83" spans="1:25" ht="16" outlineLevel="1" x14ac:dyDescent="0.2">
      <c r="A83" s="74" t="s">
        <v>262</v>
      </c>
      <c r="B83" s="75" t="s">
        <v>263</v>
      </c>
      <c r="C83" s="76" t="s">
        <v>264</v>
      </c>
      <c r="D83" s="77">
        <v>1</v>
      </c>
      <c r="E83" s="77">
        <v>4</v>
      </c>
      <c r="F83" s="78">
        <f t="shared" si="63"/>
        <v>3640.8171318750001</v>
      </c>
      <c r="G83" s="79">
        <v>14563.2685275</v>
      </c>
      <c r="H83" s="80"/>
      <c r="I83" s="79">
        <v>9708.8456850000002</v>
      </c>
      <c r="J83" s="79">
        <v>4854.4228425000001</v>
      </c>
      <c r="K83" s="81"/>
      <c r="L83" s="82"/>
      <c r="M83" s="83" t="s">
        <v>46</v>
      </c>
      <c r="N83" s="84"/>
      <c r="O83" s="88" t="s">
        <v>265</v>
      </c>
      <c r="P83" s="81" t="e">
        <f>SUMIF('[147]BUDGET  V INTERNE'!$D:$D,$B83,'[147]BUDGET  V INTERNE'!$O:$O)</f>
        <v>#VALUE!</v>
      </c>
      <c r="Q83" s="81" t="e">
        <f>SUMIF('[147]BUDGET  V INTERNE'!$D:$D,$B83,'[147]BUDGET  V INTERNE'!$Q:$Q)</f>
        <v>#VALUE!</v>
      </c>
      <c r="S83" s="86">
        <f t="shared" si="64"/>
        <v>4854.4228425000001</v>
      </c>
      <c r="T83" s="86">
        <f t="shared" si="64"/>
        <v>4854.4228425000001</v>
      </c>
      <c r="U83" s="81">
        <v>0</v>
      </c>
      <c r="V83" s="5">
        <f t="shared" si="65"/>
        <v>0</v>
      </c>
      <c r="W83" s="86" t="e">
        <f t="shared" si="66"/>
        <v>#VALUE!</v>
      </c>
      <c r="X83" s="81" t="e">
        <f t="shared" si="67"/>
        <v>#VALUE!</v>
      </c>
      <c r="Y83" s="81" t="e">
        <f t="shared" si="68"/>
        <v>#VALUE!</v>
      </c>
    </row>
    <row r="84" spans="1:25" ht="20.25" customHeight="1" outlineLevel="1" x14ac:dyDescent="0.2">
      <c r="A84" s="74" t="s">
        <v>266</v>
      </c>
      <c r="B84" s="75" t="s">
        <v>267</v>
      </c>
      <c r="C84" s="76" t="s">
        <v>268</v>
      </c>
      <c r="D84" s="77">
        <v>1</v>
      </c>
      <c r="E84" s="77">
        <v>4</v>
      </c>
      <c r="F84" s="78">
        <f t="shared" si="63"/>
        <v>278.8843246875</v>
      </c>
      <c r="G84" s="79">
        <v>1115.53729875</v>
      </c>
      <c r="H84" s="80"/>
      <c r="I84" s="79">
        <v>743.69153249999999</v>
      </c>
      <c r="J84" s="79">
        <v>371.84576625</v>
      </c>
      <c r="K84" s="81"/>
      <c r="L84" s="82"/>
      <c r="M84" s="83" t="s">
        <v>46</v>
      </c>
      <c r="N84" s="84"/>
      <c r="O84" s="85" t="s">
        <v>269</v>
      </c>
      <c r="P84" s="81" t="e">
        <f>SUMIF('[147]BUDGET  V INTERNE'!$D:$D,$B84,'[147]BUDGET  V INTERNE'!$O:$O)</f>
        <v>#VALUE!</v>
      </c>
      <c r="Q84" s="81" t="e">
        <f>SUMIF('[147]BUDGET  V INTERNE'!$D:$D,$B84,'[147]BUDGET  V INTERNE'!$Q:$Q)</f>
        <v>#VALUE!</v>
      </c>
      <c r="S84" s="86">
        <f t="shared" si="64"/>
        <v>371.84576625</v>
      </c>
      <c r="T84" s="86">
        <f t="shared" si="64"/>
        <v>371.84576625</v>
      </c>
      <c r="U84" s="81">
        <v>0</v>
      </c>
      <c r="V84" s="5">
        <f t="shared" si="65"/>
        <v>0</v>
      </c>
      <c r="W84" s="86" t="e">
        <f t="shared" si="66"/>
        <v>#VALUE!</v>
      </c>
      <c r="X84" s="81" t="e">
        <f t="shared" si="67"/>
        <v>#VALUE!</v>
      </c>
      <c r="Y84" s="81" t="e">
        <f t="shared" si="68"/>
        <v>#VALUE!</v>
      </c>
    </row>
    <row r="85" spans="1:25" outlineLevel="1" x14ac:dyDescent="0.2">
      <c r="A85" s="154" t="s">
        <v>270</v>
      </c>
      <c r="B85" s="111"/>
      <c r="C85" s="112" t="s">
        <v>271</v>
      </c>
      <c r="D85" s="113"/>
      <c r="E85" s="113"/>
      <c r="F85" s="114"/>
      <c r="G85" s="115">
        <f>SUBTOTAL(9,G70:G84)</f>
        <v>169079.09153624999</v>
      </c>
      <c r="H85" s="80"/>
      <c r="I85" s="116">
        <f>SUBTOTAL(9,I70:I84)</f>
        <v>116552.74835750001</v>
      </c>
      <c r="J85" s="117">
        <f>SUBTOTAL(9,J70:J84)</f>
        <v>52526.343178750001</v>
      </c>
      <c r="K85" s="117">
        <f>SUBTOTAL(9,K70:K84)</f>
        <v>0</v>
      </c>
      <c r="L85" s="82"/>
      <c r="M85" s="83"/>
      <c r="N85" s="84"/>
      <c r="O85" s="85"/>
      <c r="P85" s="118" t="e">
        <f>SUBTOTAL(9,P70:P84)</f>
        <v>#VALUE!</v>
      </c>
      <c r="Q85" s="117" t="e">
        <f>SUBTOTAL(9,Q70:Q84)</f>
        <v>#VALUE!</v>
      </c>
      <c r="S85" s="118">
        <f>SUBTOTAL(9,S70:S84)</f>
        <v>58276.374178750004</v>
      </c>
      <c r="T85" s="117">
        <f>SUBTOTAL(9,T70:T84)</f>
        <v>58276.374178750004</v>
      </c>
      <c r="U85" s="117">
        <f>SUBTOTAL(9,U70:U84)</f>
        <v>0</v>
      </c>
      <c r="W85" s="118" t="e">
        <f>SUBTOTAL(9,W70:W84)</f>
        <v>#VALUE!</v>
      </c>
      <c r="X85" s="117" t="e">
        <f>SUBTOTAL(9,X70:X84)</f>
        <v>#VALUE!</v>
      </c>
      <c r="Y85" s="117" t="e">
        <f>SUBTOTAL(9,Y70:Y84)</f>
        <v>#VALUE!</v>
      </c>
    </row>
    <row r="86" spans="1:25" ht="27" outlineLevel="1" x14ac:dyDescent="0.2">
      <c r="A86" s="74" t="s">
        <v>272</v>
      </c>
      <c r="B86" s="89" t="s">
        <v>273</v>
      </c>
      <c r="C86" s="119" t="s">
        <v>274</v>
      </c>
      <c r="D86" s="77">
        <v>1</v>
      </c>
      <c r="E86" s="77">
        <v>1</v>
      </c>
      <c r="F86" s="78">
        <f t="shared" ref="F86:F89" si="69">G86/E86/D86</f>
        <v>0</v>
      </c>
      <c r="G86" s="79">
        <v>0</v>
      </c>
      <c r="H86" s="80"/>
      <c r="I86" s="79">
        <v>0</v>
      </c>
      <c r="J86" s="79">
        <v>0</v>
      </c>
      <c r="K86" s="81"/>
      <c r="L86" s="82"/>
      <c r="M86" s="83"/>
      <c r="N86" s="84"/>
      <c r="O86" s="85"/>
      <c r="P86" s="81" t="e">
        <f>SUMIF('[147]BUDGET  V INTERNE'!$D:$D,$B86,'[147]BUDGET  V INTERNE'!$O:$O)</f>
        <v>#VALUE!</v>
      </c>
      <c r="Q86" s="81" t="e">
        <f>SUMIF('[147]BUDGET  V INTERNE'!$D:$D,$B86,'[147]BUDGET  V INTERNE'!$Q:$Q)</f>
        <v>#VALUE!</v>
      </c>
      <c r="S86" s="86">
        <f t="shared" ref="S86:S89" si="70">$I86*$S$9</f>
        <v>0</v>
      </c>
      <c r="T86" s="81">
        <f t="shared" ref="T86:T89" si="71">J86</f>
        <v>0</v>
      </c>
      <c r="U86" s="81">
        <v>0</v>
      </c>
      <c r="V86" s="5">
        <f t="shared" ref="V86:V89" si="72">I86-S86-T86-U86</f>
        <v>0</v>
      </c>
      <c r="W86" s="86" t="e">
        <f t="shared" ref="W86:W89" si="73">$P86</f>
        <v>#VALUE!</v>
      </c>
      <c r="X86" s="81" t="e">
        <f t="shared" ref="X86:X89" si="74">$Q86*$X$9</f>
        <v>#VALUE!</v>
      </c>
      <c r="Y86" s="81" t="e">
        <f t="shared" ref="Y86:Y89" si="75">$Q86*$Y$9</f>
        <v>#VALUE!</v>
      </c>
    </row>
    <row r="87" spans="1:25" outlineLevel="1" x14ac:dyDescent="0.2">
      <c r="A87" s="74" t="s">
        <v>275</v>
      </c>
      <c r="B87" s="89" t="s">
        <v>276</v>
      </c>
      <c r="C87" s="119" t="s">
        <v>149</v>
      </c>
      <c r="D87" s="77">
        <v>1</v>
      </c>
      <c r="E87" s="77">
        <v>1</v>
      </c>
      <c r="F87" s="78">
        <f t="shared" si="69"/>
        <v>0</v>
      </c>
      <c r="G87" s="79">
        <v>0</v>
      </c>
      <c r="H87" s="80"/>
      <c r="I87" s="79">
        <v>0</v>
      </c>
      <c r="J87" s="79">
        <v>0</v>
      </c>
      <c r="K87" s="81"/>
      <c r="L87" s="82"/>
      <c r="M87" s="83"/>
      <c r="N87" s="84"/>
      <c r="O87" s="85"/>
      <c r="P87" s="81" t="e">
        <f>SUMIF('[147]BUDGET  V INTERNE'!$D:$D,$B87,'[147]BUDGET  V INTERNE'!$O:$O)</f>
        <v>#VALUE!</v>
      </c>
      <c r="Q87" s="81" t="e">
        <f>SUMIF('[147]BUDGET  V INTERNE'!$D:$D,$B87,'[147]BUDGET  V INTERNE'!$Q:$Q)</f>
        <v>#VALUE!</v>
      </c>
      <c r="S87" s="86">
        <f t="shared" si="70"/>
        <v>0</v>
      </c>
      <c r="T87" s="81">
        <f t="shared" si="71"/>
        <v>0</v>
      </c>
      <c r="U87" s="81">
        <v>0</v>
      </c>
      <c r="V87" s="5">
        <f t="shared" si="72"/>
        <v>0</v>
      </c>
      <c r="W87" s="86" t="e">
        <f t="shared" si="73"/>
        <v>#VALUE!</v>
      </c>
      <c r="X87" s="81" t="e">
        <f t="shared" si="74"/>
        <v>#VALUE!</v>
      </c>
      <c r="Y87" s="81" t="e">
        <f t="shared" si="75"/>
        <v>#VALUE!</v>
      </c>
    </row>
    <row r="88" spans="1:25" ht="32" outlineLevel="1" x14ac:dyDescent="0.2">
      <c r="A88" s="74" t="s">
        <v>277</v>
      </c>
      <c r="B88" s="75" t="s">
        <v>278</v>
      </c>
      <c r="C88" s="119" t="s">
        <v>152</v>
      </c>
      <c r="D88" s="77">
        <v>1</v>
      </c>
      <c r="E88" s="77">
        <v>1</v>
      </c>
      <c r="F88" s="78">
        <f t="shared" si="69"/>
        <v>33823.799100000004</v>
      </c>
      <c r="G88" s="79">
        <v>33823.799100000004</v>
      </c>
      <c r="H88" s="80"/>
      <c r="I88" s="79">
        <v>17498.25</v>
      </c>
      <c r="J88" s="79">
        <v>16325.5491</v>
      </c>
      <c r="K88" s="81"/>
      <c r="L88" s="82"/>
      <c r="M88" s="83"/>
      <c r="N88" s="84"/>
      <c r="O88" s="88" t="s">
        <v>279</v>
      </c>
      <c r="P88" s="81" t="e">
        <f>SUMIF('[147]BUDGET  V INTERNE'!$D:$D,$B88,'[147]BUDGET  V INTERNE'!$O:$O)</f>
        <v>#VALUE!</v>
      </c>
      <c r="Q88" s="81" t="e">
        <f>SUMIF('[147]BUDGET  V INTERNE'!$D:$D,$B88,'[147]BUDGET  V INTERNE'!$Q:$Q)</f>
        <v>#VALUE!</v>
      </c>
      <c r="S88" s="86">
        <f>'[147]BUDGET  V INTERNE'!AF311+'[147]BUDGET  V INTERNE'!AF312+('[147]BUDGET  V INTERNE'!AF318+'[147]BUDGET  V INTERNE'!AF319)*50%</f>
        <v>21300</v>
      </c>
      <c r="T88" s="81">
        <f>'[147]BUDGET  V INTERNE'!AF307+'[147]BUDGET  V INTERNE'!AF308+('[147]BUDGET  V INTERNE'!AF318+'[147]BUDGET  V INTERNE'!AF319)*50%</f>
        <v>20300</v>
      </c>
      <c r="U88" s="81">
        <v>0</v>
      </c>
      <c r="V88" s="5">
        <f t="shared" si="72"/>
        <v>-24101.75</v>
      </c>
      <c r="W88" s="86" t="e">
        <f t="shared" si="73"/>
        <v>#VALUE!</v>
      </c>
      <c r="X88" s="81" t="e">
        <f t="shared" si="74"/>
        <v>#VALUE!</v>
      </c>
      <c r="Y88" s="81" t="e">
        <f t="shared" si="75"/>
        <v>#VALUE!</v>
      </c>
    </row>
    <row r="89" spans="1:25" outlineLevel="1" x14ac:dyDescent="0.2">
      <c r="A89" s="74" t="s">
        <v>280</v>
      </c>
      <c r="B89" s="89" t="s">
        <v>281</v>
      </c>
      <c r="C89" s="119" t="s">
        <v>156</v>
      </c>
      <c r="D89" s="77">
        <v>1</v>
      </c>
      <c r="E89" s="77">
        <v>1</v>
      </c>
      <c r="F89" s="78">
        <f t="shared" si="69"/>
        <v>0</v>
      </c>
      <c r="G89" s="79">
        <v>0</v>
      </c>
      <c r="H89" s="80"/>
      <c r="I89" s="79">
        <v>0</v>
      </c>
      <c r="J89" s="79">
        <v>0</v>
      </c>
      <c r="K89" s="81"/>
      <c r="L89" s="82"/>
      <c r="M89" s="83"/>
      <c r="N89" s="84"/>
      <c r="O89" s="85"/>
      <c r="P89" s="81" t="e">
        <f>SUMIF('[147]BUDGET  V INTERNE'!$D:$D,$B89,'[147]BUDGET  V INTERNE'!$O:$O)</f>
        <v>#VALUE!</v>
      </c>
      <c r="Q89" s="81" t="e">
        <f>SUMIF('[147]BUDGET  V INTERNE'!$D:$D,$B89,'[147]BUDGET  V INTERNE'!$Q:$Q)</f>
        <v>#VALUE!</v>
      </c>
      <c r="S89" s="86">
        <f t="shared" si="70"/>
        <v>0</v>
      </c>
      <c r="T89" s="81">
        <f t="shared" si="71"/>
        <v>0</v>
      </c>
      <c r="U89" s="81">
        <v>0</v>
      </c>
      <c r="V89" s="5">
        <f t="shared" si="72"/>
        <v>0</v>
      </c>
      <c r="W89" s="86" t="e">
        <f t="shared" si="73"/>
        <v>#VALUE!</v>
      </c>
      <c r="X89" s="81" t="e">
        <f t="shared" si="74"/>
        <v>#VALUE!</v>
      </c>
      <c r="Y89" s="81" t="e">
        <f t="shared" si="75"/>
        <v>#VALUE!</v>
      </c>
    </row>
    <row r="90" spans="1:25" outlineLevel="1" x14ac:dyDescent="0.2">
      <c r="A90" s="154"/>
      <c r="B90" s="111"/>
      <c r="C90" s="112" t="s">
        <v>282</v>
      </c>
      <c r="D90" s="113"/>
      <c r="E90" s="113"/>
      <c r="F90" s="114"/>
      <c r="G90" s="115">
        <f>SUBTOTAL(9,G86:G89)</f>
        <v>33823.799100000004</v>
      </c>
      <c r="H90" s="80"/>
      <c r="I90" s="116">
        <f>SUBTOTAL(9,I86:I89)</f>
        <v>17498.25</v>
      </c>
      <c r="J90" s="117">
        <f>SUBTOTAL(9,J86:J89)</f>
        <v>16325.5491</v>
      </c>
      <c r="K90" s="117">
        <f>SUBTOTAL(9,K86:K89)</f>
        <v>0</v>
      </c>
      <c r="L90" s="82"/>
      <c r="M90" s="83"/>
      <c r="N90" s="84"/>
      <c r="O90" s="85"/>
      <c r="P90" s="118" t="e">
        <f>SUBTOTAL(9,P86:P89)</f>
        <v>#VALUE!</v>
      </c>
      <c r="Q90" s="117" t="e">
        <f>SUBTOTAL(9,Q86:Q89)</f>
        <v>#VALUE!</v>
      </c>
      <c r="S90" s="118">
        <f>SUBTOTAL(9,S86:S89)</f>
        <v>21300</v>
      </c>
      <c r="T90" s="117">
        <f>SUBTOTAL(9,T86:T89)</f>
        <v>20300</v>
      </c>
      <c r="U90" s="117">
        <f>SUBTOTAL(9,U86:U89)</f>
        <v>0</v>
      </c>
      <c r="W90" s="118" t="e">
        <f>SUBTOTAL(9,W86:W89)</f>
        <v>#VALUE!</v>
      </c>
      <c r="X90" s="117" t="e">
        <f>SUBTOTAL(9,X86:X89)</f>
        <v>#VALUE!</v>
      </c>
      <c r="Y90" s="117" t="e">
        <f>SUBTOTAL(9,Y86:Y89)</f>
        <v>#VALUE!</v>
      </c>
    </row>
    <row r="91" spans="1:25" x14ac:dyDescent="0.2">
      <c r="A91" s="121" t="s">
        <v>283</v>
      </c>
      <c r="B91" s="122"/>
      <c r="C91" s="123" t="s">
        <v>284</v>
      </c>
      <c r="D91" s="54"/>
      <c r="E91" s="54"/>
      <c r="F91" s="124"/>
      <c r="G91" s="125"/>
      <c r="H91" s="126"/>
      <c r="I91" s="127"/>
      <c r="J91" s="128"/>
      <c r="K91" s="128"/>
      <c r="L91" s="129"/>
      <c r="M91" s="150"/>
      <c r="N91" s="151"/>
      <c r="O91" s="85"/>
      <c r="P91" s="152"/>
      <c r="Q91" s="130"/>
      <c r="S91" s="130"/>
      <c r="T91" s="128"/>
      <c r="U91" s="128"/>
      <c r="W91" s="130"/>
      <c r="X91" s="128"/>
      <c r="Y91" s="128"/>
    </row>
    <row r="92" spans="1:25" x14ac:dyDescent="0.2">
      <c r="A92" s="153" t="s">
        <v>285</v>
      </c>
      <c r="B92" s="155"/>
      <c r="C92" s="156" t="s">
        <v>286</v>
      </c>
      <c r="D92" s="157"/>
      <c r="E92" s="157"/>
      <c r="F92" s="158"/>
      <c r="G92" s="94"/>
      <c r="H92" s="95"/>
      <c r="I92" s="96"/>
      <c r="J92" s="97"/>
      <c r="K92" s="97"/>
      <c r="L92" s="98"/>
      <c r="M92" s="150"/>
      <c r="N92" s="151"/>
      <c r="O92" s="85"/>
      <c r="P92" s="97"/>
      <c r="Q92" s="97"/>
      <c r="S92" s="97"/>
      <c r="T92" s="97"/>
      <c r="U92" s="97"/>
      <c r="W92" s="97"/>
      <c r="X92" s="97"/>
      <c r="Y92" s="97"/>
    </row>
    <row r="93" spans="1:25" ht="32" outlineLevel="1" x14ac:dyDescent="0.2">
      <c r="A93" s="74" t="s">
        <v>287</v>
      </c>
      <c r="B93" s="75" t="s">
        <v>288</v>
      </c>
      <c r="C93" s="76" t="s">
        <v>289</v>
      </c>
      <c r="D93" s="77">
        <v>1</v>
      </c>
      <c r="E93" s="77">
        <f t="shared" ref="E93:E98" si="76">$B$6</f>
        <v>12</v>
      </c>
      <c r="F93" s="78">
        <f t="shared" ref="F93:F98" si="77">G93/E93/D93</f>
        <v>6147.4500609375</v>
      </c>
      <c r="G93" s="79">
        <v>73769.400731250003</v>
      </c>
      <c r="H93" s="80"/>
      <c r="I93" s="79">
        <v>29875.405594999997</v>
      </c>
      <c r="J93" s="79">
        <v>43893.99513625</v>
      </c>
      <c r="K93" s="81"/>
      <c r="L93" s="82"/>
      <c r="M93" s="83" t="s">
        <v>46</v>
      </c>
      <c r="N93" s="84"/>
      <c r="O93" s="88" t="s">
        <v>290</v>
      </c>
      <c r="P93" s="81" t="e">
        <f>SUMIF('[147]BUDGET  V INTERNE'!$D:$D,$B93,'[147]BUDGET  V INTERNE'!$O:$O)</f>
        <v>#VALUE!</v>
      </c>
      <c r="Q93" s="81" t="e">
        <f>SUMIF('[147]BUDGET  V INTERNE'!$D:$D,$B93,'[147]BUDGET  V INTERNE'!$Q:$Q)</f>
        <v>#VALUE!</v>
      </c>
      <c r="S93" s="86">
        <f>'[147]BUDGET  V INTERNE'!AF180+('[147]BUDGET  V INTERNE'!AF182*50%)</f>
        <v>25154.084999999999</v>
      </c>
      <c r="T93" s="81">
        <f>'[147]BUDGET  V INTERNE'!AF177+('[147]BUDGET  V INTERNE'!AF182*50%)</f>
        <v>43447.964999999997</v>
      </c>
      <c r="U93" s="81">
        <v>0</v>
      </c>
      <c r="V93" s="5">
        <f t="shared" ref="V93:V98" si="78">I93-S93-T93-U93</f>
        <v>-38726.644404999999</v>
      </c>
      <c r="W93" s="86" t="e">
        <f t="shared" ref="W93:W98" si="79">$P93</f>
        <v>#VALUE!</v>
      </c>
      <c r="X93" s="81" t="e">
        <f t="shared" ref="X93:X98" si="80">$Q93*$X$9</f>
        <v>#VALUE!</v>
      </c>
      <c r="Y93" s="81" t="e">
        <f t="shared" ref="Y93:Y98" si="81">$Q93*$Y$9</f>
        <v>#VALUE!</v>
      </c>
    </row>
    <row r="94" spans="1:25" ht="16.5" customHeight="1" outlineLevel="1" x14ac:dyDescent="0.2">
      <c r="A94" s="74" t="s">
        <v>291</v>
      </c>
      <c r="B94" s="75" t="s">
        <v>292</v>
      </c>
      <c r="C94" s="76" t="s">
        <v>293</v>
      </c>
      <c r="D94" s="77">
        <v>1</v>
      </c>
      <c r="E94" s="77">
        <f t="shared" si="76"/>
        <v>12</v>
      </c>
      <c r="F94" s="78">
        <f t="shared" si="77"/>
        <v>5511.674763467302</v>
      </c>
      <c r="G94" s="79">
        <v>66140.097161607628</v>
      </c>
      <c r="H94" s="80"/>
      <c r="I94" s="79">
        <v>49026.280856349986</v>
      </c>
      <c r="J94" s="79">
        <v>17113.816305257616</v>
      </c>
      <c r="K94" s="81"/>
      <c r="L94" s="82"/>
      <c r="M94" s="83" t="s">
        <v>46</v>
      </c>
      <c r="N94" s="84"/>
      <c r="O94" s="88" t="s">
        <v>294</v>
      </c>
      <c r="P94" s="81" t="e">
        <f>SUMIF('[147]BUDGET  V INTERNE'!$D:$D,$B94,'[147]BUDGET  V INTERNE'!$O:$O)</f>
        <v>#VALUE!</v>
      </c>
      <c r="Q94" s="81" t="e">
        <f>SUMIF('[147]BUDGET  V INTERNE'!$D:$D,$B94,'[147]BUDGET  V INTERNE'!$Q:$Q)</f>
        <v>#VALUE!</v>
      </c>
      <c r="S94" s="86">
        <f>'[147]BUDGET  V INTERNE'!AF193+'[147]BUDGET  V INTERNE'!AF195+'[147]BUDGET  V INTERNE'!AF196+'[147]BUDGET  V INTERNE'!AF197+('[147]BUDGET  V INTERNE'!AF201+'[147]BUDGET  V INTERNE'!AF204+'[147]BUDGET  V INTERNE'!AF205+'[147]BUDGET  V INTERNE'!AF207)*50%</f>
        <v>46108.201849863493</v>
      </c>
      <c r="T94" s="81">
        <f>'[147]BUDGET  V INTERNE'!AF189+'[147]BUDGET  V INTERNE'!AF190+'[147]BUDGET  V INTERNE'!AF191+('[147]BUDGET  V INTERNE'!AF201+'[147]BUDGET  V INTERNE'!AF204+'[147]BUDGET  V INTERNE'!AF205+'[147]BUDGET  V INTERNE'!AF207)*50%</f>
        <v>17198.991849863498</v>
      </c>
      <c r="U94" s="81">
        <v>0</v>
      </c>
      <c r="V94" s="5">
        <f t="shared" si="78"/>
        <v>-14280.912843377006</v>
      </c>
      <c r="W94" s="86" t="e">
        <f t="shared" si="79"/>
        <v>#VALUE!</v>
      </c>
      <c r="X94" s="81" t="e">
        <f t="shared" si="80"/>
        <v>#VALUE!</v>
      </c>
      <c r="Y94" s="81" t="e">
        <f t="shared" si="81"/>
        <v>#VALUE!</v>
      </c>
    </row>
    <row r="95" spans="1:25" ht="20.25" customHeight="1" outlineLevel="1" x14ac:dyDescent="0.2">
      <c r="A95" s="74" t="s">
        <v>295</v>
      </c>
      <c r="B95" s="75" t="s">
        <v>296</v>
      </c>
      <c r="C95" s="76" t="s">
        <v>297</v>
      </c>
      <c r="D95" s="77">
        <v>1</v>
      </c>
      <c r="E95" s="77">
        <f t="shared" si="76"/>
        <v>12</v>
      </c>
      <c r="F95" s="78">
        <f t="shared" si="77"/>
        <v>769.81189495000001</v>
      </c>
      <c r="G95" s="79">
        <v>9237.7427394000006</v>
      </c>
      <c r="H95" s="80"/>
      <c r="I95" s="79">
        <v>1495.4676100000001</v>
      </c>
      <c r="J95" s="79">
        <v>7742.2751294000009</v>
      </c>
      <c r="K95" s="81"/>
      <c r="L95" s="82"/>
      <c r="M95" s="83" t="s">
        <v>46</v>
      </c>
      <c r="N95" s="84"/>
      <c r="O95" s="88" t="s">
        <v>298</v>
      </c>
      <c r="P95" s="81" t="e">
        <f>SUMIF('[147]BUDGET  V INTERNE'!$D:$D,$B95,'[147]BUDGET  V INTERNE'!$O:$O)</f>
        <v>#VALUE!</v>
      </c>
      <c r="Q95" s="81" t="e">
        <f>SUMIF('[147]BUDGET  V INTERNE'!$D:$D,$B95,'[147]BUDGET  V INTERNE'!$Q:$Q)</f>
        <v>#VALUE!</v>
      </c>
      <c r="S95" s="86">
        <f>$I95*50%</f>
        <v>747.73380500000007</v>
      </c>
      <c r="T95" s="86">
        <f t="shared" ref="T95" si="82">$I95*50%</f>
        <v>747.73380500000007</v>
      </c>
      <c r="U95" s="81">
        <v>0</v>
      </c>
      <c r="V95" s="5">
        <f t="shared" si="78"/>
        <v>0</v>
      </c>
      <c r="W95" s="86" t="e">
        <f t="shared" si="79"/>
        <v>#VALUE!</v>
      </c>
      <c r="X95" s="81" t="e">
        <f t="shared" si="80"/>
        <v>#VALUE!</v>
      </c>
      <c r="Y95" s="81" t="e">
        <f t="shared" si="81"/>
        <v>#VALUE!</v>
      </c>
    </row>
    <row r="96" spans="1:25" ht="16" outlineLevel="1" x14ac:dyDescent="0.2">
      <c r="A96" s="74" t="s">
        <v>299</v>
      </c>
      <c r="B96" s="75" t="s">
        <v>300</v>
      </c>
      <c r="C96" s="76" t="s">
        <v>301</v>
      </c>
      <c r="D96" s="77">
        <v>1</v>
      </c>
      <c r="E96" s="77">
        <f t="shared" si="76"/>
        <v>12</v>
      </c>
      <c r="F96" s="78">
        <f t="shared" si="77"/>
        <v>933.65654083333322</v>
      </c>
      <c r="G96" s="79">
        <v>11203.878489999999</v>
      </c>
      <c r="H96" s="80"/>
      <c r="I96" s="79">
        <v>7113.5741774999997</v>
      </c>
      <c r="J96" s="79">
        <v>4090.3043124999999</v>
      </c>
      <c r="K96" s="81"/>
      <c r="L96" s="82"/>
      <c r="M96" s="83" t="s">
        <v>46</v>
      </c>
      <c r="N96" s="90"/>
      <c r="O96" s="88" t="s">
        <v>302</v>
      </c>
      <c r="P96" s="81" t="e">
        <f>SUMIF('[147]BUDGET  V INTERNE'!$D:$D,$B96,'[147]BUDGET  V INTERNE'!$O:$O)</f>
        <v>#VALUE!</v>
      </c>
      <c r="Q96" s="81" t="e">
        <f>SUMIF('[147]BUDGET  V INTERNE'!$D:$D,$B96,'[147]BUDGET  V INTERNE'!$Q:$Q)</f>
        <v>#VALUE!</v>
      </c>
      <c r="S96" s="86">
        <f>'[147]BUDGET  V INTERNE'!AF212+('[147]BUDGET  V INTERNE'!AF211*50%)</f>
        <v>8050.2750000000005</v>
      </c>
      <c r="T96" s="81">
        <f>'[147]BUDGET  V INTERNE'!AF210+('[147]BUDGET  V INTERNE'!AF211*50%)</f>
        <v>4020.085</v>
      </c>
      <c r="U96" s="81">
        <v>0</v>
      </c>
      <c r="V96" s="5">
        <f t="shared" si="78"/>
        <v>-4956.7858225000009</v>
      </c>
      <c r="W96" s="86" t="e">
        <f t="shared" si="79"/>
        <v>#VALUE!</v>
      </c>
      <c r="X96" s="81" t="e">
        <f t="shared" si="80"/>
        <v>#VALUE!</v>
      </c>
      <c r="Y96" s="81" t="e">
        <f t="shared" si="81"/>
        <v>#VALUE!</v>
      </c>
    </row>
    <row r="97" spans="1:25" ht="32" outlineLevel="1" x14ac:dyDescent="0.2">
      <c r="A97" s="74" t="s">
        <v>303</v>
      </c>
      <c r="B97" s="75" t="s">
        <v>304</v>
      </c>
      <c r="C97" s="76" t="s">
        <v>305</v>
      </c>
      <c r="D97" s="77">
        <v>1</v>
      </c>
      <c r="E97" s="77">
        <f t="shared" si="76"/>
        <v>12</v>
      </c>
      <c r="F97" s="78">
        <f t="shared" si="77"/>
        <v>3141.5598761458336</v>
      </c>
      <c r="G97" s="79">
        <v>37698.718513750006</v>
      </c>
      <c r="H97" s="80"/>
      <c r="I97" s="79">
        <v>27713.844121249997</v>
      </c>
      <c r="J97" s="79">
        <v>9984.8743924999999</v>
      </c>
      <c r="K97" s="81"/>
      <c r="L97" s="82"/>
      <c r="M97" s="83" t="s">
        <v>46</v>
      </c>
      <c r="N97" s="84"/>
      <c r="O97" s="88" t="s">
        <v>306</v>
      </c>
      <c r="P97" s="81" t="e">
        <f>SUMIF('[147]BUDGET  V INTERNE'!$D:$D,$B97,'[147]BUDGET  V INTERNE'!$O:$O)</f>
        <v>#VALUE!</v>
      </c>
      <c r="Q97" s="81" t="e">
        <f>SUMIF('[147]BUDGET  V INTERNE'!$D:$D,$B97,'[147]BUDGET  V INTERNE'!$Q:$Q)</f>
        <v>#VALUE!</v>
      </c>
      <c r="S97" s="86">
        <f>'[147]BUDGET  V INTERNE'!AF220+'[147]BUDGET  V INTERNE'!AF221+'[147]BUDGET  V INTERNE'!AF222+('[147]BUDGET  V INTERNE'!AF224+'[147]BUDGET  V INTERNE'!AF225+'[147]BUDGET  V INTERNE'!AF226)*50%</f>
        <v>37410.990000000005</v>
      </c>
      <c r="T97" s="81">
        <f>'[147]BUDGET  V INTERNE'!AF215+('[147]BUDGET  V INTERNE'!AF224+'[147]BUDGET  V INTERNE'!AF225+'[147]BUDGET  V INTERNE'!AF226)*50%</f>
        <v>17867.02</v>
      </c>
      <c r="U97" s="81">
        <v>0</v>
      </c>
      <c r="V97" s="5">
        <f t="shared" si="78"/>
        <v>-27564.165878750009</v>
      </c>
      <c r="W97" s="86" t="e">
        <f t="shared" si="79"/>
        <v>#VALUE!</v>
      </c>
      <c r="X97" s="81" t="e">
        <f>$Q97*$X$9</f>
        <v>#VALUE!</v>
      </c>
      <c r="Y97" s="81" t="e">
        <f t="shared" si="81"/>
        <v>#VALUE!</v>
      </c>
    </row>
    <row r="98" spans="1:25" ht="16" outlineLevel="1" x14ac:dyDescent="0.2">
      <c r="A98" s="74" t="s">
        <v>307</v>
      </c>
      <c r="B98" s="75" t="s">
        <v>308</v>
      </c>
      <c r="C98" s="76" t="s">
        <v>309</v>
      </c>
      <c r="D98" s="77">
        <v>1</v>
      </c>
      <c r="E98" s="77">
        <f t="shared" si="76"/>
        <v>12</v>
      </c>
      <c r="F98" s="78">
        <f t="shared" si="77"/>
        <v>343.55309916666664</v>
      </c>
      <c r="G98" s="79">
        <v>4122.6371899999995</v>
      </c>
      <c r="H98" s="80"/>
      <c r="I98" s="79">
        <v>2667.5887699999994</v>
      </c>
      <c r="J98" s="79">
        <v>1455.0484199999999</v>
      </c>
      <c r="K98" s="81"/>
      <c r="L98" s="82"/>
      <c r="M98" s="83" t="s">
        <v>46</v>
      </c>
      <c r="N98" s="84"/>
      <c r="O98" s="88" t="s">
        <v>310</v>
      </c>
      <c r="P98" s="81" t="e">
        <f>SUMIF('[147]BUDGET  V INTERNE'!$D:$D,$B98,'[147]BUDGET  V INTERNE'!$O:$O)</f>
        <v>#VALUE!</v>
      </c>
      <c r="Q98" s="81" t="e">
        <f>SUMIF('[147]BUDGET  V INTERNE'!$D:$D,$B98,'[147]BUDGET  V INTERNE'!$Q:$Q)</f>
        <v>#VALUE!</v>
      </c>
      <c r="S98" s="86">
        <f t="shared" ref="S98" si="83">$I98*$S$9</f>
        <v>0</v>
      </c>
      <c r="T98" s="81">
        <f>'[147]BUDGET  V INTERNE'!AF186</f>
        <v>2744.08</v>
      </c>
      <c r="U98" s="81">
        <v>0</v>
      </c>
      <c r="V98" s="5">
        <f t="shared" si="78"/>
        <v>-76.491230000000542</v>
      </c>
      <c r="W98" s="86" t="e">
        <f t="shared" si="79"/>
        <v>#VALUE!</v>
      </c>
      <c r="X98" s="81" t="e">
        <f t="shared" si="80"/>
        <v>#VALUE!</v>
      </c>
      <c r="Y98" s="81" t="e">
        <f t="shared" si="81"/>
        <v>#VALUE!</v>
      </c>
    </row>
    <row r="99" spans="1:25" outlineLevel="1" x14ac:dyDescent="0.2">
      <c r="A99" s="153" t="s">
        <v>311</v>
      </c>
      <c r="B99" s="155"/>
      <c r="C99" s="156" t="s">
        <v>312</v>
      </c>
      <c r="D99" s="157"/>
      <c r="E99" s="157"/>
      <c r="F99" s="158"/>
      <c r="G99" s="94"/>
      <c r="H99" s="95"/>
      <c r="I99" s="96"/>
      <c r="J99" s="97"/>
      <c r="K99" s="97"/>
      <c r="L99" s="98"/>
      <c r="M99" s="83"/>
      <c r="N99" s="83" t="s">
        <v>313</v>
      </c>
      <c r="P99" s="159"/>
      <c r="Q99" s="99"/>
      <c r="S99" s="99"/>
      <c r="T99" s="97"/>
      <c r="U99" s="97"/>
      <c r="W99" s="99"/>
      <c r="X99" s="97"/>
      <c r="Y99" s="97"/>
    </row>
    <row r="100" spans="1:25" s="161" customFormat="1" ht="16" outlineLevel="1" x14ac:dyDescent="0.2">
      <c r="A100" s="74" t="s">
        <v>314</v>
      </c>
      <c r="B100" s="142" t="s">
        <v>315</v>
      </c>
      <c r="C100" s="143" t="s">
        <v>316</v>
      </c>
      <c r="D100" s="77">
        <v>1</v>
      </c>
      <c r="E100" s="77">
        <f t="shared" ref="E100:E104" si="84">$B$6</f>
        <v>12</v>
      </c>
      <c r="F100" s="78">
        <f t="shared" ref="F100:F104" si="85">G100/E100/D100</f>
        <v>0</v>
      </c>
      <c r="G100" s="79">
        <v>0</v>
      </c>
      <c r="H100" s="80"/>
      <c r="I100" s="79">
        <v>0</v>
      </c>
      <c r="J100" s="79">
        <v>0</v>
      </c>
      <c r="K100" s="81"/>
      <c r="L100" s="82"/>
      <c r="M100" s="83" t="s">
        <v>46</v>
      </c>
      <c r="N100" s="160"/>
      <c r="O100" s="88" t="s">
        <v>317</v>
      </c>
      <c r="P100" s="81" t="e">
        <f>SUMIF('[147]BUDGET  V INTERNE'!$D:$D,$B100,'[147]BUDGET  V INTERNE'!$O:$O)</f>
        <v>#VALUE!</v>
      </c>
      <c r="Q100" s="81" t="e">
        <f>SUMIF('[147]BUDGET  V INTERNE'!$D:$D,$B100,'[147]BUDGET  V INTERNE'!$Q:$Q)</f>
        <v>#VALUE!</v>
      </c>
      <c r="S100" s="86">
        <f>'[147]BUDGET  V INTERNE'!AF330</f>
        <v>87810.63</v>
      </c>
      <c r="T100" s="81">
        <f>'[147]BUDGET  V INTERNE'!AF324</f>
        <v>21952.66</v>
      </c>
      <c r="U100" s="81">
        <v>0</v>
      </c>
      <c r="V100" s="5">
        <f t="shared" ref="V100:V104" si="86">I100-S100-T100-U100</f>
        <v>-109763.29000000001</v>
      </c>
      <c r="W100" s="86" t="e">
        <f t="shared" ref="W100:W104" si="87">$P100</f>
        <v>#VALUE!</v>
      </c>
      <c r="X100" s="81" t="e">
        <f t="shared" ref="X100:X104" si="88">$Q100*$X$9</f>
        <v>#VALUE!</v>
      </c>
      <c r="Y100" s="81" t="e">
        <f t="shared" ref="Y100:Y104" si="89">$Q100*$Y$9</f>
        <v>#VALUE!</v>
      </c>
    </row>
    <row r="101" spans="1:25" s="161" customFormat="1" ht="16" outlineLevel="1" x14ac:dyDescent="0.2">
      <c r="A101" s="74" t="s">
        <v>318</v>
      </c>
      <c r="B101" s="142" t="s">
        <v>319</v>
      </c>
      <c r="C101" s="143" t="s">
        <v>320</v>
      </c>
      <c r="D101" s="77">
        <v>1</v>
      </c>
      <c r="E101" s="77">
        <f t="shared" si="84"/>
        <v>12</v>
      </c>
      <c r="F101" s="78">
        <f t="shared" si="85"/>
        <v>0</v>
      </c>
      <c r="G101" s="79">
        <v>0</v>
      </c>
      <c r="H101" s="80"/>
      <c r="I101" s="79">
        <v>0</v>
      </c>
      <c r="J101" s="79">
        <v>0</v>
      </c>
      <c r="K101" s="81"/>
      <c r="L101" s="82"/>
      <c r="M101" s="83" t="s">
        <v>46</v>
      </c>
      <c r="N101" s="160"/>
      <c r="O101" s="88" t="s">
        <v>321</v>
      </c>
      <c r="P101" s="81" t="e">
        <f>SUMIF('[147]BUDGET  V INTERNE'!$D:$D,$B101,'[147]BUDGET  V INTERNE'!$O:$O)</f>
        <v>#VALUE!</v>
      </c>
      <c r="Q101" s="81" t="e">
        <f>SUMIF('[147]BUDGET  V INTERNE'!$D:$D,$B101,'[147]BUDGET  V INTERNE'!$Q:$Q)</f>
        <v>#VALUE!</v>
      </c>
      <c r="S101" s="86">
        <f t="shared" ref="S101" si="90">$I101*$S$9</f>
        <v>0</v>
      </c>
      <c r="T101" s="81">
        <f t="shared" ref="T101" si="91">J101</f>
        <v>0</v>
      </c>
      <c r="U101" s="81">
        <v>0</v>
      </c>
      <c r="V101" s="5">
        <f t="shared" si="86"/>
        <v>0</v>
      </c>
      <c r="W101" s="86" t="e">
        <f t="shared" si="87"/>
        <v>#VALUE!</v>
      </c>
      <c r="X101" s="81" t="e">
        <f t="shared" si="88"/>
        <v>#VALUE!</v>
      </c>
      <c r="Y101" s="81" t="e">
        <f t="shared" si="89"/>
        <v>#VALUE!</v>
      </c>
    </row>
    <row r="102" spans="1:25" s="161" customFormat="1" ht="16" outlineLevel="1" x14ac:dyDescent="0.2">
      <c r="A102" s="74" t="s">
        <v>322</v>
      </c>
      <c r="B102" s="162" t="s">
        <v>323</v>
      </c>
      <c r="C102" s="143" t="s">
        <v>324</v>
      </c>
      <c r="D102" s="77">
        <v>1</v>
      </c>
      <c r="E102" s="77">
        <f t="shared" si="84"/>
        <v>12</v>
      </c>
      <c r="F102" s="78">
        <f t="shared" si="85"/>
        <v>3404.2100815625004</v>
      </c>
      <c r="G102" s="79">
        <v>40850.520978750006</v>
      </c>
      <c r="H102" s="80"/>
      <c r="I102" s="79">
        <v>15944.920626249999</v>
      </c>
      <c r="J102" s="79">
        <v>24905.600352500001</v>
      </c>
      <c r="K102" s="81"/>
      <c r="L102" s="82"/>
      <c r="M102" s="83" t="s">
        <v>46</v>
      </c>
      <c r="N102" s="160"/>
      <c r="O102" s="88" t="s">
        <v>325</v>
      </c>
      <c r="P102" s="81" t="e">
        <f>SUMIF('[147]BUDGET  V INTERNE'!$D:$D,$B102,'[147]BUDGET  V INTERNE'!$O:$O)</f>
        <v>#VALUE!</v>
      </c>
      <c r="Q102" s="81" t="e">
        <f>SUMIF('[147]BUDGET  V INTERNE'!$D:$D,$B102,'[147]BUDGET  V INTERNE'!$Q:$Q)</f>
        <v>#VALUE!</v>
      </c>
      <c r="S102" s="86">
        <f>'[147]BUDGET  V INTERNE'!AF328+('[147]BUDGET  V INTERNE'!AF334*50%)</f>
        <v>28927.204999999998</v>
      </c>
      <c r="T102" s="81">
        <f>'[147]BUDGET  V INTERNE'!AF322+('[147]BUDGET  V INTERNE'!AF334*50%)</f>
        <v>10404.645</v>
      </c>
      <c r="U102" s="81">
        <v>0</v>
      </c>
      <c r="V102" s="5">
        <f t="shared" si="86"/>
        <v>-23386.929373749997</v>
      </c>
      <c r="W102" s="86" t="e">
        <f t="shared" si="87"/>
        <v>#VALUE!</v>
      </c>
      <c r="X102" s="81" t="e">
        <f t="shared" si="88"/>
        <v>#VALUE!</v>
      </c>
      <c r="Y102" s="81" t="e">
        <f t="shared" si="89"/>
        <v>#VALUE!</v>
      </c>
    </row>
    <row r="103" spans="1:25" s="161" customFormat="1" ht="16" outlineLevel="1" x14ac:dyDescent="0.2">
      <c r="A103" s="74" t="s">
        <v>326</v>
      </c>
      <c r="B103" s="162" t="s">
        <v>327</v>
      </c>
      <c r="C103" s="143" t="s">
        <v>328</v>
      </c>
      <c r="D103" s="77">
        <v>1</v>
      </c>
      <c r="E103" s="77">
        <f t="shared" si="84"/>
        <v>12</v>
      </c>
      <c r="F103" s="78">
        <f t="shared" si="85"/>
        <v>181.88105249999998</v>
      </c>
      <c r="G103" s="79">
        <v>2182.5726299999997</v>
      </c>
      <c r="H103" s="80"/>
      <c r="I103" s="79">
        <v>485.01613999999995</v>
      </c>
      <c r="J103" s="79">
        <v>1697.5564899999999</v>
      </c>
      <c r="K103" s="81"/>
      <c r="L103" s="82"/>
      <c r="M103" s="83" t="s">
        <v>46</v>
      </c>
      <c r="N103" s="160"/>
      <c r="O103" s="88" t="s">
        <v>329</v>
      </c>
      <c r="P103" s="81" t="e">
        <f>SUMIF('[147]BUDGET  V INTERNE'!$D:$D,$B103,'[147]BUDGET  V INTERNE'!$O:$O)</f>
        <v>#VALUE!</v>
      </c>
      <c r="Q103" s="81" t="e">
        <f>SUMIF('[147]BUDGET  V INTERNE'!$D:$D,$B103,'[147]BUDGET  V INTERNE'!$Q:$Q)</f>
        <v>#VALUE!</v>
      </c>
      <c r="S103" s="86">
        <f>'[147]BUDGET  V INTERNE'!AF329+('[147]BUDGET  V INTERNE'!AF336*50%)</f>
        <v>16296.81</v>
      </c>
      <c r="T103" s="81">
        <f>'[147]BUDGET  V INTERNE'!AF323+('[147]BUDGET  V INTERNE'!AF336*50%)</f>
        <v>20405.3</v>
      </c>
      <c r="U103" s="81">
        <v>0</v>
      </c>
      <c r="V103" s="5">
        <f t="shared" si="86"/>
        <v>-36217.093860000001</v>
      </c>
      <c r="W103" s="86" t="e">
        <f t="shared" si="87"/>
        <v>#VALUE!</v>
      </c>
      <c r="X103" s="81" t="e">
        <f t="shared" si="88"/>
        <v>#VALUE!</v>
      </c>
      <c r="Y103" s="81" t="e">
        <f t="shared" si="89"/>
        <v>#VALUE!</v>
      </c>
    </row>
    <row r="104" spans="1:25" s="161" customFormat="1" outlineLevel="1" x14ac:dyDescent="0.2">
      <c r="A104" s="74" t="s">
        <v>330</v>
      </c>
      <c r="B104" s="162" t="s">
        <v>331</v>
      </c>
      <c r="C104" s="143" t="s">
        <v>332</v>
      </c>
      <c r="D104" s="77">
        <v>1</v>
      </c>
      <c r="E104" s="77">
        <f t="shared" si="84"/>
        <v>12</v>
      </c>
      <c r="F104" s="78">
        <f t="shared" si="85"/>
        <v>276.18999187500003</v>
      </c>
      <c r="G104" s="79">
        <v>3314.2799025000004</v>
      </c>
      <c r="H104" s="80"/>
      <c r="I104" s="79">
        <v>3314.2799025000004</v>
      </c>
      <c r="J104" s="79">
        <v>0</v>
      </c>
      <c r="K104" s="81"/>
      <c r="L104" s="82"/>
      <c r="M104" s="83" t="s">
        <v>46</v>
      </c>
      <c r="N104" s="160"/>
      <c r="O104" s="163"/>
      <c r="P104" s="81" t="e">
        <f>SUMIF('[147]BUDGET  V INTERNE'!$D:$D,$B104,'[147]BUDGET  V INTERNE'!$O:$O)</f>
        <v>#VALUE!</v>
      </c>
      <c r="Q104" s="81" t="e">
        <f>SUMIF('[147]BUDGET  V INTERNE'!$D:$D,$B104,'[147]BUDGET  V INTERNE'!$Q:$Q)</f>
        <v>#VALUE!</v>
      </c>
      <c r="S104" s="86">
        <f>'[147]BUDGET  V INTERNE'!AF332+('[147]BUDGET  V INTERNE'!AF337*50%)</f>
        <v>1699.81</v>
      </c>
      <c r="T104" s="81">
        <f>'[147]BUDGET  V INTERNE'!AF326+('[147]BUDGET  V INTERNE'!AF337*50%)</f>
        <v>4992.71</v>
      </c>
      <c r="U104" s="81">
        <v>0</v>
      </c>
      <c r="V104" s="5">
        <f t="shared" si="86"/>
        <v>-3378.2400974999996</v>
      </c>
      <c r="W104" s="86" t="e">
        <f t="shared" si="87"/>
        <v>#VALUE!</v>
      </c>
      <c r="X104" s="81" t="e">
        <f t="shared" si="88"/>
        <v>#VALUE!</v>
      </c>
      <c r="Y104" s="81" t="e">
        <f t="shared" si="89"/>
        <v>#VALUE!</v>
      </c>
    </row>
    <row r="105" spans="1:25" outlineLevel="1" x14ac:dyDescent="0.2">
      <c r="A105" s="154"/>
      <c r="B105" s="111"/>
      <c r="C105" s="112" t="s">
        <v>333</v>
      </c>
      <c r="D105" s="113"/>
      <c r="E105" s="113"/>
      <c r="F105" s="114"/>
      <c r="G105" s="115">
        <f>SUBTOTAL(9,G92:G104)</f>
        <v>248519.84833725772</v>
      </c>
      <c r="H105" s="80"/>
      <c r="I105" s="115">
        <f>SUBTOTAL(9,I92:I104)</f>
        <v>137636.37779885001</v>
      </c>
      <c r="J105" s="117">
        <f>SUBTOTAL(9,J92:J104)</f>
        <v>110883.47053840762</v>
      </c>
      <c r="K105" s="117">
        <f>SUBTOTAL(9,K92:K104)</f>
        <v>0</v>
      </c>
      <c r="L105" s="82"/>
      <c r="M105" s="83"/>
      <c r="N105" s="84"/>
      <c r="O105" s="85"/>
      <c r="P105" s="117" t="e">
        <f>SUBTOTAL(9,P92:P104)</f>
        <v>#VALUE!</v>
      </c>
      <c r="Q105" s="117" t="e">
        <f>SUBTOTAL(9,Q92:Q104)</f>
        <v>#VALUE!</v>
      </c>
      <c r="S105" s="117">
        <f>SUBTOTAL(9,S92:S104)</f>
        <v>252205.74065486348</v>
      </c>
      <c r="T105" s="117">
        <f>SUBTOTAL(9,T92:T104)</f>
        <v>143781.19065486349</v>
      </c>
      <c r="U105" s="117">
        <f>SUBTOTAL(9,U92:U104)</f>
        <v>0</v>
      </c>
      <c r="W105" s="117" t="e">
        <f>SUBTOTAL(9,W92:W104)</f>
        <v>#VALUE!</v>
      </c>
      <c r="X105" s="117" t="e">
        <f t="shared" ref="X105:Y105" si="92">SUBTOTAL(9,X92:X104)</f>
        <v>#VALUE!</v>
      </c>
      <c r="Y105" s="117" t="e">
        <f t="shared" si="92"/>
        <v>#VALUE!</v>
      </c>
    </row>
    <row r="106" spans="1:25" ht="16" x14ac:dyDescent="0.2">
      <c r="A106" s="121" t="s">
        <v>334</v>
      </c>
      <c r="B106" s="122"/>
      <c r="C106" s="123" t="s">
        <v>335</v>
      </c>
      <c r="D106" s="54"/>
      <c r="E106" s="54"/>
      <c r="F106" s="124"/>
      <c r="G106" s="125"/>
      <c r="H106" s="126"/>
      <c r="I106" s="127"/>
      <c r="J106" s="128"/>
      <c r="K106" s="128"/>
      <c r="L106" s="129"/>
      <c r="M106" s="164"/>
      <c r="N106" s="151"/>
      <c r="O106" s="85" t="s">
        <v>336</v>
      </c>
      <c r="P106" s="152"/>
      <c r="Q106" s="130"/>
      <c r="S106" s="130"/>
      <c r="T106" s="128"/>
      <c r="U106" s="128"/>
      <c r="W106" s="130"/>
      <c r="X106" s="128"/>
      <c r="Y106" s="128"/>
    </row>
    <row r="107" spans="1:25" s="161" customFormat="1" outlineLevel="1" x14ac:dyDescent="0.2">
      <c r="A107" s="74" t="s">
        <v>337</v>
      </c>
      <c r="B107" s="165" t="s">
        <v>338</v>
      </c>
      <c r="C107" s="76" t="s">
        <v>339</v>
      </c>
      <c r="D107" s="77">
        <v>1</v>
      </c>
      <c r="E107" s="77">
        <v>1</v>
      </c>
      <c r="F107" s="78">
        <f t="shared" ref="F107:F110" si="93">G107/E107/D107</f>
        <v>12448.753485000001</v>
      </c>
      <c r="G107" s="79">
        <v>12448.753485000001</v>
      </c>
      <c r="H107" s="80"/>
      <c r="I107" s="79">
        <v>3395.1165149999997</v>
      </c>
      <c r="J107" s="79">
        <v>9053.6369699999996</v>
      </c>
      <c r="K107" s="81"/>
      <c r="L107" s="82"/>
      <c r="M107" s="83" t="s">
        <v>46</v>
      </c>
      <c r="N107" s="166" t="s">
        <v>340</v>
      </c>
      <c r="O107" s="85"/>
      <c r="P107" s="81" t="e">
        <f>SUMIF('[147]BUDGET  V INTERNE'!$D:$D,$B107,'[147]BUDGET  V INTERNE'!$O:$O)</f>
        <v>#VALUE!</v>
      </c>
      <c r="Q107" s="81" t="e">
        <f>SUMIF('[147]BUDGET  V INTERNE'!$D:$D,$B107,'[147]BUDGET  V INTERNE'!$Q:$Q)</f>
        <v>#VALUE!</v>
      </c>
      <c r="S107" s="86">
        <f t="shared" ref="S107" si="94">$I107*$S$9</f>
        <v>0</v>
      </c>
      <c r="T107" s="81">
        <f t="shared" ref="T107" si="95">J107</f>
        <v>9053.6369699999996</v>
      </c>
      <c r="U107" s="81">
        <v>0</v>
      </c>
      <c r="V107" s="5">
        <f t="shared" ref="V107:V110" si="96">I107-S107-T107-U107</f>
        <v>-5658.5204549999999</v>
      </c>
      <c r="W107" s="86" t="e">
        <f t="shared" ref="W107:W110" si="97">$P107</f>
        <v>#VALUE!</v>
      </c>
      <c r="X107" s="81" t="e">
        <f t="shared" ref="X107:X110" si="98">$Q107*$X$9</f>
        <v>#VALUE!</v>
      </c>
      <c r="Y107" s="81" t="e">
        <f t="shared" ref="Y107:Y110" si="99">$Q107*$Y$9</f>
        <v>#VALUE!</v>
      </c>
    </row>
    <row r="108" spans="1:25" s="161" customFormat="1" ht="16" outlineLevel="1" x14ac:dyDescent="0.2">
      <c r="A108" s="74" t="s">
        <v>341</v>
      </c>
      <c r="B108" s="165" t="s">
        <v>342</v>
      </c>
      <c r="C108" s="76" t="s">
        <v>343</v>
      </c>
      <c r="D108" s="77">
        <v>2</v>
      </c>
      <c r="E108" s="77">
        <v>1</v>
      </c>
      <c r="F108" s="78">
        <f t="shared" si="93"/>
        <v>19395.001972499998</v>
      </c>
      <c r="G108" s="79">
        <v>38790.003944999997</v>
      </c>
      <c r="H108" s="80"/>
      <c r="I108" s="79">
        <v>38790.003944999997</v>
      </c>
      <c r="J108" s="79">
        <v>0</v>
      </c>
      <c r="K108" s="81"/>
      <c r="L108" s="82"/>
      <c r="M108" s="83" t="s">
        <v>46</v>
      </c>
      <c r="N108" s="167"/>
      <c r="O108" s="88" t="s">
        <v>344</v>
      </c>
      <c r="P108" s="81" t="e">
        <f>SUMIF('[147]BUDGET  V INTERNE'!$D:$D,$B108,'[147]BUDGET  V INTERNE'!$O:$O)</f>
        <v>#VALUE!</v>
      </c>
      <c r="Q108" s="81" t="e">
        <f>SUMIF('[147]BUDGET  V INTERNE'!$D:$D,$B108,'[147]BUDGET  V INTERNE'!$Q:$Q)</f>
        <v>#VALUE!</v>
      </c>
      <c r="S108" s="86">
        <v>0</v>
      </c>
      <c r="T108" s="81" t="e">
        <f>P108</f>
        <v>#VALUE!</v>
      </c>
      <c r="U108" s="81">
        <v>0</v>
      </c>
      <c r="V108" s="5" t="e">
        <f t="shared" si="96"/>
        <v>#VALUE!</v>
      </c>
      <c r="W108" s="86" t="e">
        <f t="shared" si="97"/>
        <v>#VALUE!</v>
      </c>
      <c r="X108" s="81" t="e">
        <f t="shared" si="98"/>
        <v>#VALUE!</v>
      </c>
      <c r="Y108" s="81" t="e">
        <f t="shared" si="99"/>
        <v>#VALUE!</v>
      </c>
    </row>
    <row r="109" spans="1:25" s="161" customFormat="1" ht="16" outlineLevel="1" x14ac:dyDescent="0.2">
      <c r="A109" s="74" t="s">
        <v>341</v>
      </c>
      <c r="B109" s="165" t="s">
        <v>345</v>
      </c>
      <c r="C109" s="76" t="s">
        <v>346</v>
      </c>
      <c r="D109" s="77">
        <v>1</v>
      </c>
      <c r="E109" s="77">
        <v>1</v>
      </c>
      <c r="F109" s="78">
        <f t="shared" si="93"/>
        <v>0</v>
      </c>
      <c r="G109" s="79">
        <v>0</v>
      </c>
      <c r="H109" s="80"/>
      <c r="I109" s="79">
        <v>0</v>
      </c>
      <c r="J109" s="79">
        <v>0</v>
      </c>
      <c r="K109" s="81"/>
      <c r="L109" s="82"/>
      <c r="M109" s="83" t="s">
        <v>46</v>
      </c>
      <c r="N109" s="167"/>
      <c r="O109" s="88" t="s">
        <v>344</v>
      </c>
      <c r="P109" s="81" t="e">
        <f>SUMIF('[147]BUDGET  V INTERNE'!$D:$D,$B109,'[147]BUDGET  V INTERNE'!$O:$O)</f>
        <v>#VALUE!</v>
      </c>
      <c r="Q109" s="81" t="e">
        <f>SUMIF('[147]BUDGET  V INTERNE'!$D:$D,$B109,'[147]BUDGET  V INTERNE'!$Q:$Q)</f>
        <v>#VALUE!</v>
      </c>
      <c r="S109" s="86">
        <v>0</v>
      </c>
      <c r="T109" s="81" t="e">
        <f>P109</f>
        <v>#VALUE!</v>
      </c>
      <c r="U109" s="81">
        <v>0</v>
      </c>
      <c r="V109" s="5" t="e">
        <f t="shared" si="96"/>
        <v>#VALUE!</v>
      </c>
      <c r="W109" s="86" t="e">
        <f t="shared" si="97"/>
        <v>#VALUE!</v>
      </c>
      <c r="X109" s="81" t="e">
        <f t="shared" si="98"/>
        <v>#VALUE!</v>
      </c>
      <c r="Y109" s="81" t="e">
        <f t="shared" si="99"/>
        <v>#VALUE!</v>
      </c>
    </row>
    <row r="110" spans="1:25" s="161" customFormat="1" ht="32" outlineLevel="1" x14ac:dyDescent="0.2">
      <c r="A110" s="74" t="s">
        <v>347</v>
      </c>
      <c r="B110" s="165" t="s">
        <v>348</v>
      </c>
      <c r="C110" s="76" t="s">
        <v>349</v>
      </c>
      <c r="D110" s="77">
        <v>1</v>
      </c>
      <c r="E110" s="77">
        <v>1</v>
      </c>
      <c r="F110" s="78">
        <f t="shared" si="93"/>
        <v>0</v>
      </c>
      <c r="G110" s="79">
        <v>0</v>
      </c>
      <c r="H110" s="80"/>
      <c r="I110" s="79">
        <v>0</v>
      </c>
      <c r="J110" s="79">
        <v>0</v>
      </c>
      <c r="K110" s="81"/>
      <c r="L110" s="82"/>
      <c r="M110" s="83"/>
      <c r="N110" s="167"/>
      <c r="O110" s="88" t="s">
        <v>350</v>
      </c>
      <c r="P110" s="81" t="e">
        <f>SUMIF('[147]BUDGET  V INTERNE'!$D:$D,$B110,'[147]BUDGET  V INTERNE'!$O:$O)</f>
        <v>#VALUE!</v>
      </c>
      <c r="Q110" s="81" t="e">
        <f>SUMIF('[147]BUDGET  V INTERNE'!$D:$D,$B110,'[147]BUDGET  V INTERNE'!$Q:$Q)</f>
        <v>#VALUE!</v>
      </c>
      <c r="S110" s="86">
        <v>0</v>
      </c>
      <c r="T110" s="81" t="e">
        <f>P110</f>
        <v>#VALUE!</v>
      </c>
      <c r="U110" s="81">
        <v>0</v>
      </c>
      <c r="V110" s="5" t="e">
        <f t="shared" si="96"/>
        <v>#VALUE!</v>
      </c>
      <c r="W110" s="86" t="e">
        <f t="shared" si="97"/>
        <v>#VALUE!</v>
      </c>
      <c r="X110" s="81" t="e">
        <f t="shared" si="98"/>
        <v>#VALUE!</v>
      </c>
      <c r="Y110" s="81" t="e">
        <f t="shared" si="99"/>
        <v>#VALUE!</v>
      </c>
    </row>
    <row r="111" spans="1:25" outlineLevel="1" x14ac:dyDescent="0.2">
      <c r="A111" s="154"/>
      <c r="B111" s="111"/>
      <c r="C111" s="112" t="s">
        <v>351</v>
      </c>
      <c r="D111" s="113"/>
      <c r="E111" s="113"/>
      <c r="F111" s="114"/>
      <c r="G111" s="115">
        <f>SUBTOTAL(9,G106:G110)</f>
        <v>51238.757429999998</v>
      </c>
      <c r="H111" s="80"/>
      <c r="I111" s="116">
        <f>SUBTOTAL(9,I106:I110)</f>
        <v>42185.120459999998</v>
      </c>
      <c r="J111" s="118">
        <f>SUBTOTAL(9,J106:J110)</f>
        <v>9053.6369699999996</v>
      </c>
      <c r="K111" s="117">
        <f>SUBTOTAL(9,K98:K110)</f>
        <v>0</v>
      </c>
      <c r="L111" s="82"/>
      <c r="M111" s="83"/>
      <c r="N111" s="84"/>
      <c r="O111" s="85"/>
      <c r="P111" s="118" t="e">
        <f>SUBTOTAL(9,P106:P110)</f>
        <v>#VALUE!</v>
      </c>
      <c r="Q111" s="118" t="e">
        <f>SUBTOTAL(9,Q106:Q110)</f>
        <v>#VALUE!</v>
      </c>
      <c r="S111" s="118">
        <f>SUBTOTAL(9,S106:S110)</f>
        <v>0</v>
      </c>
      <c r="T111" s="118" t="e">
        <f>SUBTOTAL(9,T106:T110)</f>
        <v>#VALUE!</v>
      </c>
      <c r="U111" s="118">
        <f>SUBTOTAL(9,U106:U110)</f>
        <v>0</v>
      </c>
      <c r="W111" s="118" t="e">
        <f>SUBTOTAL(9,W106:W110)</f>
        <v>#VALUE!</v>
      </c>
      <c r="X111" s="118" t="e">
        <f>SUBTOTAL(9,X106:X110)</f>
        <v>#VALUE!</v>
      </c>
      <c r="Y111" s="118" t="e">
        <f>SUBTOTAL(9,Y106:Y110)</f>
        <v>#VALUE!</v>
      </c>
    </row>
    <row r="112" spans="1:25" s="161" customFormat="1" outlineLevel="1" x14ac:dyDescent="0.2">
      <c r="A112" s="121" t="s">
        <v>352</v>
      </c>
      <c r="B112" s="122"/>
      <c r="C112" s="123" t="s">
        <v>353</v>
      </c>
      <c r="D112" s="54"/>
      <c r="E112" s="54"/>
      <c r="F112" s="124"/>
      <c r="G112" s="125"/>
      <c r="H112" s="126"/>
      <c r="I112" s="127"/>
      <c r="J112" s="128"/>
      <c r="K112" s="128"/>
      <c r="L112" s="129"/>
      <c r="M112" s="83"/>
      <c r="N112" s="167"/>
      <c r="O112" s="85"/>
      <c r="P112" s="130"/>
      <c r="Q112" s="128"/>
      <c r="S112" s="130"/>
      <c r="T112" s="128"/>
      <c r="U112" s="128"/>
      <c r="W112" s="130"/>
      <c r="X112" s="128"/>
      <c r="Y112" s="128"/>
    </row>
    <row r="113" spans="1:25" s="161" customFormat="1" ht="16" outlineLevel="1" x14ac:dyDescent="0.2">
      <c r="A113" s="74" t="s">
        <v>354</v>
      </c>
      <c r="B113" s="89" t="s">
        <v>355</v>
      </c>
      <c r="C113" s="76" t="s">
        <v>356</v>
      </c>
      <c r="D113" s="77">
        <v>1</v>
      </c>
      <c r="E113" s="77">
        <v>1</v>
      </c>
      <c r="F113" s="78">
        <f t="shared" ref="F113" si="100">G113/E113/D113</f>
        <v>1325.625</v>
      </c>
      <c r="G113" s="79">
        <v>1325.625</v>
      </c>
      <c r="H113" s="80"/>
      <c r="I113" s="79">
        <v>1325.625</v>
      </c>
      <c r="J113" s="79">
        <v>0</v>
      </c>
      <c r="K113" s="81"/>
      <c r="L113" s="82"/>
      <c r="M113" s="83"/>
      <c r="N113" s="167"/>
      <c r="O113" s="85" t="s">
        <v>357</v>
      </c>
      <c r="P113" s="81" t="e">
        <f>SUMIF('[147]BUDGET  V INTERNE'!$D:$D,$B113,'[147]BUDGET  V INTERNE'!$O:$O)</f>
        <v>#VALUE!</v>
      </c>
      <c r="Q113" s="81" t="e">
        <f>SUMIF('[147]BUDGET  V INTERNE'!$D:$D,$B113,'[147]BUDGET  V INTERNE'!$Q:$Q)</f>
        <v>#VALUE!</v>
      </c>
      <c r="S113" s="86">
        <f>$I113*$S$9</f>
        <v>0</v>
      </c>
      <c r="T113" s="81">
        <f>J113</f>
        <v>0</v>
      </c>
      <c r="U113" s="81">
        <v>0</v>
      </c>
      <c r="V113" s="5">
        <f t="shared" ref="V113" si="101">I113-S113-T113-U113</f>
        <v>1325.625</v>
      </c>
      <c r="W113" s="86" t="e">
        <f>$P113</f>
        <v>#VALUE!</v>
      </c>
      <c r="X113" s="81" t="e">
        <f>$Q113*$X$9</f>
        <v>#VALUE!</v>
      </c>
      <c r="Y113" s="81" t="e">
        <f>$Q113*$Y$9</f>
        <v>#VALUE!</v>
      </c>
    </row>
    <row r="114" spans="1:25" outlineLevel="1" x14ac:dyDescent="0.2">
      <c r="A114" s="154"/>
      <c r="B114" s="111"/>
      <c r="C114" s="112" t="s">
        <v>358</v>
      </c>
      <c r="D114" s="113"/>
      <c r="E114" s="113"/>
      <c r="F114" s="114"/>
      <c r="G114" s="115">
        <f>SUBTOTAL(9,G112:G113)</f>
        <v>1325.625</v>
      </c>
      <c r="H114" s="80"/>
      <c r="I114" s="116">
        <f>SUBTOTAL(9,I112:I113)</f>
        <v>1325.625</v>
      </c>
      <c r="J114" s="117">
        <f>SUBTOTAL(9,J112:J113)</f>
        <v>0</v>
      </c>
      <c r="K114" s="117">
        <f>SUBTOTAL(9,K112:K113)</f>
        <v>0</v>
      </c>
      <c r="L114" s="82"/>
      <c r="M114" s="83"/>
      <c r="N114" s="84"/>
      <c r="O114" s="85"/>
      <c r="P114" s="118" t="e">
        <f>SUBTOTAL(9,P112:P113)</f>
        <v>#VALUE!</v>
      </c>
      <c r="Q114" s="117" t="e">
        <f>SUBTOTAL(9,Q112:Q113)</f>
        <v>#VALUE!</v>
      </c>
      <c r="S114" s="118">
        <f>SUBTOTAL(9,S112:S113)</f>
        <v>0</v>
      </c>
      <c r="T114" s="117">
        <f>SUBTOTAL(9,T112:T113)</f>
        <v>0</v>
      </c>
      <c r="U114" s="117">
        <f>SUBTOTAL(9,U112:U113)</f>
        <v>0</v>
      </c>
      <c r="W114" s="118" t="e">
        <f>SUBTOTAL(9,W112:W113)</f>
        <v>#VALUE!</v>
      </c>
      <c r="X114" s="117" t="e">
        <f>SUBTOTAL(9,X112:X113)</f>
        <v>#VALUE!</v>
      </c>
      <c r="Y114" s="117" t="e">
        <f>SUBTOTAL(9,Y112:Y113)</f>
        <v>#VALUE!</v>
      </c>
    </row>
    <row r="115" spans="1:25" ht="16" x14ac:dyDescent="0.2">
      <c r="A115" s="121" t="s">
        <v>359</v>
      </c>
      <c r="B115" s="122"/>
      <c r="C115" s="123" t="s">
        <v>360</v>
      </c>
      <c r="D115" s="54"/>
      <c r="E115" s="54"/>
      <c r="F115" s="124"/>
      <c r="G115" s="125"/>
      <c r="H115" s="126"/>
      <c r="I115" s="127"/>
      <c r="J115" s="128"/>
      <c r="K115" s="128"/>
      <c r="L115" s="129"/>
      <c r="M115" s="164"/>
      <c r="N115" s="151"/>
      <c r="O115" s="85" t="s">
        <v>361</v>
      </c>
      <c r="P115" s="152"/>
      <c r="Q115" s="130"/>
      <c r="S115" s="130"/>
      <c r="T115" s="128"/>
      <c r="U115" s="128"/>
      <c r="W115" s="130"/>
      <c r="X115" s="128"/>
      <c r="Y115" s="128"/>
    </row>
    <row r="116" spans="1:25" s="161" customFormat="1" outlineLevel="1" x14ac:dyDescent="0.2">
      <c r="A116" s="74" t="s">
        <v>362</v>
      </c>
      <c r="B116" s="142" t="s">
        <v>363</v>
      </c>
      <c r="C116" s="143" t="s">
        <v>364</v>
      </c>
      <c r="D116" s="77">
        <v>1</v>
      </c>
      <c r="E116" s="77">
        <v>1</v>
      </c>
      <c r="F116" s="78">
        <f t="shared" ref="F116:F117" si="102">G116/E116/D116</f>
        <v>5302.5</v>
      </c>
      <c r="G116" s="79">
        <v>5302.5</v>
      </c>
      <c r="H116" s="80"/>
      <c r="I116" s="79">
        <v>0</v>
      </c>
      <c r="J116" s="79">
        <v>5302.5</v>
      </c>
      <c r="K116" s="81"/>
      <c r="L116" s="82"/>
      <c r="M116" s="83" t="s">
        <v>46</v>
      </c>
      <c r="N116" s="160"/>
      <c r="O116" s="85"/>
      <c r="P116" s="81" t="e">
        <f>SUMIF('[147]BUDGET  V INTERNE'!$D:$D,$B116,'[147]BUDGET  V INTERNE'!$O:$O)</f>
        <v>#VALUE!</v>
      </c>
      <c r="Q116" s="81" t="e">
        <f>SUMIF('[147]BUDGET  V INTERNE'!$D:$D,$B116,'[147]BUDGET  V INTERNE'!$Q:$Q)</f>
        <v>#VALUE!</v>
      </c>
      <c r="S116" s="86">
        <f t="shared" ref="S116:T116" si="103">$I116*50%</f>
        <v>0</v>
      </c>
      <c r="T116" s="86">
        <f t="shared" si="103"/>
        <v>0</v>
      </c>
      <c r="U116" s="81">
        <v>0</v>
      </c>
      <c r="V116" s="5">
        <f t="shared" ref="V116:V117" si="104">I116-S116-T116-U116</f>
        <v>0</v>
      </c>
      <c r="W116" s="86" t="e">
        <f t="shared" ref="W116:W117" si="105">$P116</f>
        <v>#VALUE!</v>
      </c>
      <c r="X116" s="81" t="e">
        <f t="shared" ref="X116:X117" si="106">$Q116*$X$9</f>
        <v>#VALUE!</v>
      </c>
      <c r="Y116" s="81" t="e">
        <f t="shared" ref="Y116:Y117" si="107">$Q116*$Y$9</f>
        <v>#VALUE!</v>
      </c>
    </row>
    <row r="117" spans="1:25" s="161" customFormat="1" outlineLevel="1" x14ac:dyDescent="0.2">
      <c r="A117" s="74" t="s">
        <v>365</v>
      </c>
      <c r="B117" s="142" t="s">
        <v>366</v>
      </c>
      <c r="C117" s="143" t="s">
        <v>367</v>
      </c>
      <c r="D117" s="77">
        <v>1</v>
      </c>
      <c r="E117" s="77">
        <v>1</v>
      </c>
      <c r="F117" s="78">
        <f t="shared" si="102"/>
        <v>3326.6995452599999</v>
      </c>
      <c r="G117" s="79">
        <v>3326.6995452599999</v>
      </c>
      <c r="H117" s="80"/>
      <c r="I117" s="79">
        <v>0</v>
      </c>
      <c r="J117" s="79">
        <v>3326.6995452599999</v>
      </c>
      <c r="K117" s="168"/>
      <c r="L117" s="82"/>
      <c r="M117" s="83"/>
      <c r="N117" s="160"/>
      <c r="O117" s="163"/>
      <c r="P117" s="81" t="e">
        <f>SUMIF('[147]BUDGET  V INTERNE'!$D:$D,$B117,'[147]BUDGET  V INTERNE'!$O:$O)</f>
        <v>#VALUE!</v>
      </c>
      <c r="Q117" s="81" t="e">
        <f>SUMIF('[147]BUDGET  V INTERNE'!$D:$D,$B117,'[147]BUDGET  V INTERNE'!$Q:$Q)</f>
        <v>#VALUE!</v>
      </c>
      <c r="S117" s="86">
        <f>'[147]BUDGET  V INTERNE'!AF345</f>
        <v>5557.67</v>
      </c>
      <c r="T117" s="81">
        <f>'[147]BUDGET  V INTERNE'!AF346</f>
        <v>9475</v>
      </c>
      <c r="U117" s="81">
        <v>0</v>
      </c>
      <c r="V117" s="5">
        <f t="shared" si="104"/>
        <v>-15032.67</v>
      </c>
      <c r="W117" s="86" t="e">
        <f t="shared" si="105"/>
        <v>#VALUE!</v>
      </c>
      <c r="X117" s="81" t="e">
        <f t="shared" si="106"/>
        <v>#VALUE!</v>
      </c>
      <c r="Y117" s="81" t="e">
        <f t="shared" si="107"/>
        <v>#VALUE!</v>
      </c>
    </row>
    <row r="118" spans="1:25" outlineLevel="1" x14ac:dyDescent="0.2">
      <c r="A118" s="169"/>
      <c r="B118" s="170"/>
      <c r="C118" s="171" t="s">
        <v>368</v>
      </c>
      <c r="D118" s="172"/>
      <c r="E118" s="172"/>
      <c r="F118" s="173"/>
      <c r="G118" s="174">
        <f>SUBTOTAL(9,G115:G117)</f>
        <v>8629.1995452600004</v>
      </c>
      <c r="H118" s="80"/>
      <c r="I118" s="175">
        <f>SUBTOTAL(9,I115:I117)</f>
        <v>0</v>
      </c>
      <c r="J118" s="176">
        <f>SUBTOTAL(9,J115:J117)</f>
        <v>8629.1995452600004</v>
      </c>
      <c r="K118" s="176">
        <f>SUBTOTAL(9,K115:K117)</f>
        <v>0</v>
      </c>
      <c r="L118" s="82"/>
      <c r="M118" s="83"/>
      <c r="N118" s="84"/>
      <c r="O118" s="85"/>
      <c r="P118" s="177" t="e">
        <f>SUBTOTAL(9,P115:P117)</f>
        <v>#VALUE!</v>
      </c>
      <c r="Q118" s="176" t="e">
        <f>SUBTOTAL(9,Q115:Q117)</f>
        <v>#VALUE!</v>
      </c>
      <c r="S118" s="177">
        <f>SUBTOTAL(9,S115:S117)</f>
        <v>5557.67</v>
      </c>
      <c r="T118" s="176">
        <f>SUBTOTAL(9,T115:T117)</f>
        <v>9475</v>
      </c>
      <c r="U118" s="176">
        <f>SUBTOTAL(9,U115:U117)</f>
        <v>0</v>
      </c>
      <c r="W118" s="177" t="e">
        <f>SUBTOTAL(9,W115:W117)</f>
        <v>#VALUE!</v>
      </c>
      <c r="X118" s="176" t="e">
        <f>SUBTOTAL(9,X115:X117)</f>
        <v>#VALUE!</v>
      </c>
      <c r="Y118" s="176" t="e">
        <f>SUBTOTAL(9,Y115:Y117)</f>
        <v>#VALUE!</v>
      </c>
    </row>
    <row r="119" spans="1:25" ht="16" x14ac:dyDescent="0.2">
      <c r="A119" s="121" t="s">
        <v>369</v>
      </c>
      <c r="B119" s="122"/>
      <c r="C119" s="123" t="s">
        <v>370</v>
      </c>
      <c r="D119" s="54"/>
      <c r="E119" s="54"/>
      <c r="F119" s="124"/>
      <c r="G119" s="125"/>
      <c r="H119" s="126"/>
      <c r="I119" s="127"/>
      <c r="J119" s="128"/>
      <c r="K119" s="128"/>
      <c r="L119" s="129"/>
      <c r="M119" s="164"/>
      <c r="N119" s="151"/>
      <c r="O119" s="85" t="s">
        <v>361</v>
      </c>
      <c r="P119" s="152"/>
      <c r="Q119" s="130"/>
      <c r="S119" s="130"/>
      <c r="T119" s="128"/>
      <c r="U119" s="128"/>
      <c r="W119" s="130"/>
      <c r="X119" s="128"/>
      <c r="Y119" s="128"/>
    </row>
    <row r="120" spans="1:25" s="161" customFormat="1" outlineLevel="1" x14ac:dyDescent="0.2">
      <c r="A120" s="74" t="s">
        <v>371</v>
      </c>
      <c r="B120" s="142" t="s">
        <v>372</v>
      </c>
      <c r="C120" s="143" t="s">
        <v>370</v>
      </c>
      <c r="D120" s="77">
        <v>1</v>
      </c>
      <c r="E120" s="77">
        <v>1</v>
      </c>
      <c r="F120" s="78">
        <f t="shared" ref="F120" si="108">G120/E120/D120</f>
        <v>0</v>
      </c>
      <c r="G120" s="79">
        <v>0</v>
      </c>
      <c r="H120" s="80"/>
      <c r="I120" s="178">
        <v>0</v>
      </c>
      <c r="J120" s="79">
        <v>0</v>
      </c>
      <c r="K120" s="81"/>
      <c r="L120" s="82"/>
      <c r="M120" s="83" t="s">
        <v>46</v>
      </c>
      <c r="N120" s="160"/>
      <c r="O120" s="85"/>
      <c r="P120" s="81" t="e">
        <f>SUMIF('[147]BUDGET  V INTERNE'!$D:$D,$B120,'[147]BUDGET  V INTERNE'!$O:$O)</f>
        <v>#VALUE!</v>
      </c>
      <c r="Q120" s="81" t="e">
        <f>SUMIF('[147]BUDGET  V INTERNE'!$D:$D,$B120,'[147]BUDGET  V INTERNE'!$Q:$Q)</f>
        <v>#VALUE!</v>
      </c>
      <c r="S120" s="86">
        <f>$I120*50%</f>
        <v>0</v>
      </c>
      <c r="T120" s="86">
        <f>$I120*50%</f>
        <v>0</v>
      </c>
      <c r="U120" s="81">
        <v>0</v>
      </c>
      <c r="V120" s="5">
        <f t="shared" ref="V120" si="109">I120-S120-T120-U120</f>
        <v>0</v>
      </c>
      <c r="W120" s="86" t="e">
        <f t="shared" ref="W120" si="110">$P120</f>
        <v>#VALUE!</v>
      </c>
      <c r="X120" s="81" t="e">
        <f t="shared" ref="X120" si="111">$Q120*$X$9</f>
        <v>#VALUE!</v>
      </c>
      <c r="Y120" s="81" t="e">
        <f t="shared" ref="Y120" si="112">$Q120*$Y$9</f>
        <v>#VALUE!</v>
      </c>
    </row>
    <row r="121" spans="1:25" ht="16" outlineLevel="1" thickBot="1" x14ac:dyDescent="0.25">
      <c r="A121" s="169"/>
      <c r="B121" s="170"/>
      <c r="C121" s="171" t="s">
        <v>373</v>
      </c>
      <c r="D121" s="172"/>
      <c r="E121" s="172"/>
      <c r="F121" s="179"/>
      <c r="G121" s="176">
        <f>SUBTOTAL(9,G119:G120)</f>
        <v>0</v>
      </c>
      <c r="H121" s="180"/>
      <c r="I121" s="177">
        <f>SUBTOTAL(9,I119:I120)</f>
        <v>0</v>
      </c>
      <c r="J121" s="176">
        <f>SUBTOTAL(9,J119:J120)</f>
        <v>0</v>
      </c>
      <c r="K121" s="176">
        <f>SUBTOTAL(9,K119:K120)</f>
        <v>0</v>
      </c>
      <c r="L121" s="82"/>
      <c r="M121" s="83"/>
      <c r="N121" s="84"/>
      <c r="O121" s="85"/>
      <c r="P121" s="177" t="e">
        <f>SUBTOTAL(9,P119:P120)</f>
        <v>#VALUE!</v>
      </c>
      <c r="Q121" s="176" t="e">
        <f>SUBTOTAL(9,Q119:Q120)</f>
        <v>#VALUE!</v>
      </c>
      <c r="S121" s="177">
        <f>SUBTOTAL(9,S119:S120)</f>
        <v>0</v>
      </c>
      <c r="T121" s="176">
        <f>SUBTOTAL(9,T119:T120)</f>
        <v>0</v>
      </c>
      <c r="U121" s="176">
        <f>SUBTOTAL(9,U119:U120)</f>
        <v>0</v>
      </c>
      <c r="W121" s="177" t="e">
        <f>SUBTOTAL(9,W119:W120)</f>
        <v>#VALUE!</v>
      </c>
      <c r="X121" s="176" t="e">
        <f>SUBTOTAL(9,X119:X120)</f>
        <v>#VALUE!</v>
      </c>
      <c r="Y121" s="176" t="e">
        <f>SUBTOTAL(9,Y119:Y120)</f>
        <v>#VALUE!</v>
      </c>
    </row>
    <row r="122" spans="1:25" s="161" customFormat="1" ht="16" outlineLevel="1" thickBot="1" x14ac:dyDescent="0.25">
      <c r="A122" s="181"/>
      <c r="B122" s="182"/>
      <c r="C122" s="183" t="s">
        <v>374</v>
      </c>
      <c r="D122" s="184"/>
      <c r="E122" s="184"/>
      <c r="F122" s="185"/>
      <c r="G122" s="186">
        <f>SUBTOTAL(9,G69:G121)</f>
        <v>512616.32094876759</v>
      </c>
      <c r="H122" s="126"/>
      <c r="I122" s="186">
        <f>SUBTOTAL(9,I69:I121)</f>
        <v>315198.12161635002</v>
      </c>
      <c r="J122" s="187">
        <f>SUBTOTAL(9,J69:J121)</f>
        <v>197418.1993324176</v>
      </c>
      <c r="K122" s="187">
        <f>SUBTOTAL(9,K69:K121)</f>
        <v>0</v>
      </c>
      <c r="L122" s="129"/>
      <c r="M122" s="83"/>
      <c r="N122" s="160"/>
      <c r="O122" s="163"/>
      <c r="P122" s="187" t="e">
        <f>SUBTOTAL(9,P69:P121)</f>
        <v>#VALUE!</v>
      </c>
      <c r="Q122" s="187" t="e">
        <f>SUBTOTAL(9,Q69:Q121)</f>
        <v>#VALUE!</v>
      </c>
      <c r="S122" s="188" t="e">
        <f>SUBTOTAL(9,S13:S121)</f>
        <v>#VALUE!</v>
      </c>
      <c r="T122" s="187" t="e">
        <f>SUBTOTAL(9,T13:T121)</f>
        <v>#VALUE!</v>
      </c>
      <c r="U122" s="187">
        <f>SUBTOTAL(9,U13:U121)</f>
        <v>0</v>
      </c>
      <c r="W122" s="188" t="e">
        <f>SUBTOTAL(9,W13:W121)</f>
        <v>#VALUE!</v>
      </c>
      <c r="X122" s="187" t="e">
        <f>SUBTOTAL(9,X13:X121)</f>
        <v>#VALUE!</v>
      </c>
      <c r="Y122" s="187" t="e">
        <f>SUBTOTAL(9,Y13:Y121)</f>
        <v>#VALUE!</v>
      </c>
    </row>
    <row r="123" spans="1:25" s="161" customFormat="1" ht="5.5" customHeight="1" outlineLevel="1" thickBot="1" x14ac:dyDescent="0.25">
      <c r="A123" s="189"/>
      <c r="B123" s="142"/>
      <c r="C123" s="143"/>
      <c r="D123" s="144"/>
      <c r="E123" s="144"/>
      <c r="F123" s="190"/>
      <c r="G123" s="146"/>
      <c r="H123" s="80"/>
      <c r="I123" s="145"/>
      <c r="J123" s="82"/>
      <c r="K123" s="82"/>
      <c r="L123" s="82"/>
      <c r="M123" s="83"/>
      <c r="N123" s="160"/>
      <c r="O123" s="163"/>
      <c r="P123" s="82"/>
      <c r="Q123" s="82"/>
      <c r="S123" s="82"/>
      <c r="T123" s="82"/>
      <c r="U123" s="82"/>
      <c r="W123" s="82"/>
      <c r="X123" s="82"/>
      <c r="Y123" s="82"/>
    </row>
    <row r="124" spans="1:25" s="161" customFormat="1" ht="16" outlineLevel="1" thickBot="1" x14ac:dyDescent="0.25">
      <c r="A124" s="191"/>
      <c r="B124" s="191"/>
      <c r="C124" s="192" t="s">
        <v>375</v>
      </c>
      <c r="D124" s="193"/>
      <c r="E124" s="193"/>
      <c r="F124" s="194"/>
      <c r="G124" s="195">
        <f>SUBTOTAL(9,G13:G121)</f>
        <v>1818181.9236800177</v>
      </c>
      <c r="H124" s="126"/>
      <c r="I124" s="195">
        <f>SUBTOTAL(9,I13:I121)</f>
        <v>1272727.0226601004</v>
      </c>
      <c r="J124" s="196">
        <f>SUBTOTAL(9,J13:J121)</f>
        <v>545454.90101991757</v>
      </c>
      <c r="K124" s="196">
        <f>SUBTOTAL(9,K13:K121)</f>
        <v>0</v>
      </c>
      <c r="L124" s="129"/>
      <c r="M124" s="83"/>
      <c r="N124" s="160"/>
      <c r="O124" s="163"/>
      <c r="P124" s="196" t="e">
        <f>SUBTOTAL(9,P13:P121)</f>
        <v>#VALUE!</v>
      </c>
      <c r="Q124" s="196" t="e">
        <f>SUBTOTAL(9,Q13:Q121)</f>
        <v>#VALUE!</v>
      </c>
      <c r="S124" s="196" t="e">
        <f>SUBTOTAL(9,S13:S121)</f>
        <v>#VALUE!</v>
      </c>
      <c r="T124" s="196" t="e">
        <f>SUBTOTAL(9,T13:T121)</f>
        <v>#VALUE!</v>
      </c>
      <c r="U124" s="196">
        <f>SUBTOTAL(9,U13:U121)</f>
        <v>0</v>
      </c>
      <c r="W124" s="196" t="e">
        <f>SUBTOTAL(9,W13:W121)</f>
        <v>#VALUE!</v>
      </c>
      <c r="X124" s="196" t="e">
        <f>SUBTOTAL(9,X13:X121)</f>
        <v>#VALUE!</v>
      </c>
      <c r="Y124" s="196" t="e">
        <f>SUBTOTAL(9,Y13:Y121)</f>
        <v>#VALUE!</v>
      </c>
    </row>
    <row r="125" spans="1:25" s="161" customFormat="1" ht="16" outlineLevel="1" thickBot="1" x14ac:dyDescent="0.25">
      <c r="A125" s="197"/>
      <c r="B125" s="198"/>
      <c r="C125" s="229" t="s">
        <v>376</v>
      </c>
      <c r="D125" s="229"/>
      <c r="E125" s="229"/>
      <c r="F125" s="229"/>
      <c r="G125" s="199">
        <f>G122/G124</f>
        <v>0.28193896016259323</v>
      </c>
      <c r="H125" s="126"/>
      <c r="I125" s="200"/>
      <c r="J125" s="201"/>
      <c r="K125" s="129"/>
      <c r="L125" s="129"/>
      <c r="M125" s="83"/>
      <c r="N125" s="160"/>
      <c r="O125" s="163"/>
      <c r="P125" s="201" t="e">
        <f>P122/P124</f>
        <v>#VALUE!</v>
      </c>
      <c r="Q125" s="201" t="e">
        <f>Q122/Q124</f>
        <v>#VALUE!</v>
      </c>
      <c r="S125" s="129"/>
      <c r="T125" s="129"/>
      <c r="U125" s="129"/>
      <c r="W125" s="129"/>
      <c r="X125" s="129"/>
      <c r="Y125" s="129"/>
    </row>
    <row r="126" spans="1:25" ht="16" thickBot="1" x14ac:dyDescent="0.25">
      <c r="A126" s="202"/>
      <c r="B126" s="203"/>
      <c r="C126" s="192" t="s">
        <v>377</v>
      </c>
      <c r="D126" s="204"/>
      <c r="E126" s="204"/>
      <c r="F126" s="205"/>
      <c r="G126" s="206"/>
      <c r="H126" s="207"/>
      <c r="I126" s="206"/>
      <c r="J126" s="206"/>
      <c r="K126" s="206"/>
      <c r="L126" s="208"/>
      <c r="M126" s="209"/>
      <c r="N126" s="210"/>
      <c r="P126" s="206"/>
      <c r="Q126" s="206"/>
      <c r="S126" s="206"/>
      <c r="T126" s="206"/>
      <c r="U126" s="206"/>
      <c r="W126" s="206"/>
      <c r="X126" s="206"/>
      <c r="Y126" s="206"/>
    </row>
    <row r="127" spans="1:25" ht="16" thickBot="1" x14ac:dyDescent="0.25">
      <c r="A127" s="141"/>
      <c r="B127" s="211"/>
      <c r="C127" s="230" t="s">
        <v>18</v>
      </c>
      <c r="D127" s="230"/>
      <c r="E127" s="230"/>
      <c r="F127" s="230"/>
      <c r="G127" s="212">
        <v>0.1</v>
      </c>
      <c r="I127" s="213"/>
      <c r="J127" s="213"/>
      <c r="K127" s="213"/>
      <c r="M127" s="83"/>
      <c r="N127" s="84"/>
      <c r="P127" s="213"/>
      <c r="Q127" s="213"/>
      <c r="S127" s="5"/>
      <c r="T127" s="5"/>
      <c r="U127" s="5"/>
      <c r="W127" s="5"/>
      <c r="X127" s="5"/>
      <c r="Y127" s="5"/>
    </row>
    <row r="128" spans="1:25" ht="17" thickBot="1" x14ac:dyDescent="0.25">
      <c r="A128" s="214"/>
      <c r="B128" s="214"/>
      <c r="C128" s="215" t="s">
        <v>378</v>
      </c>
      <c r="D128" s="215"/>
      <c r="E128" s="215"/>
      <c r="F128" s="216"/>
      <c r="G128" s="217">
        <f>G124*$G$127</f>
        <v>181818.19236800179</v>
      </c>
      <c r="H128" s="218"/>
      <c r="I128" s="217">
        <f>I124*$G$127</f>
        <v>127272.70226601005</v>
      </c>
      <c r="J128" s="219">
        <f>J124*$G$127</f>
        <v>54545.49010199176</v>
      </c>
      <c r="K128" s="219">
        <f>K124*$G$127</f>
        <v>0</v>
      </c>
      <c r="L128" s="220"/>
      <c r="M128" s="83"/>
      <c r="N128" s="84"/>
      <c r="P128" s="219" t="e">
        <f>P124*$G$127</f>
        <v>#VALUE!</v>
      </c>
      <c r="Q128" s="219" t="e">
        <f>Q124*$G$127</f>
        <v>#VALUE!</v>
      </c>
      <c r="S128" s="219" t="e">
        <f>S124*$G$127</f>
        <v>#VALUE!</v>
      </c>
      <c r="T128" s="219" t="e">
        <f t="shared" ref="T128:U128" si="113">T124*$G$127</f>
        <v>#VALUE!</v>
      </c>
      <c r="U128" s="219">
        <f t="shared" si="113"/>
        <v>0</v>
      </c>
      <c r="W128" s="219" t="e">
        <f t="shared" ref="W128:Y128" si="114">W124*$G$127</f>
        <v>#VALUE!</v>
      </c>
      <c r="X128" s="219" t="e">
        <f t="shared" si="114"/>
        <v>#VALUE!</v>
      </c>
      <c r="Y128" s="219" t="e">
        <f t="shared" si="114"/>
        <v>#VALUE!</v>
      </c>
    </row>
    <row r="129" spans="1:25" ht="17" thickBot="1" x14ac:dyDescent="0.25">
      <c r="A129" s="214"/>
      <c r="B129" s="214"/>
      <c r="C129" s="215" t="s">
        <v>379</v>
      </c>
      <c r="D129" s="215"/>
      <c r="E129" s="215"/>
      <c r="F129" s="216"/>
      <c r="G129" s="217">
        <f>G124+G128</f>
        <v>2000000.1160480194</v>
      </c>
      <c r="H129" s="218"/>
      <c r="I129" s="217">
        <f>I124+I128</f>
        <v>1399999.7249261104</v>
      </c>
      <c r="J129" s="219">
        <f>J124+J128</f>
        <v>600000.39112190937</v>
      </c>
      <c r="K129" s="219">
        <f>K124+K128</f>
        <v>0</v>
      </c>
      <c r="L129" s="220"/>
      <c r="P129" s="219" t="e">
        <f>P124+P128</f>
        <v>#VALUE!</v>
      </c>
      <c r="Q129" s="219" t="e">
        <f>Q124+Q128</f>
        <v>#VALUE!</v>
      </c>
      <c r="S129" s="219" t="e">
        <f t="shared" ref="S129:U129" si="115">S124+S128</f>
        <v>#VALUE!</v>
      </c>
      <c r="T129" s="219" t="e">
        <f t="shared" si="115"/>
        <v>#VALUE!</v>
      </c>
      <c r="U129" s="219">
        <f t="shared" si="115"/>
        <v>0</v>
      </c>
      <c r="W129" s="219" t="e">
        <f t="shared" ref="W129:Y129" si="116">W124+W128</f>
        <v>#VALUE!</v>
      </c>
      <c r="X129" s="219" t="e">
        <f t="shared" si="116"/>
        <v>#VALUE!</v>
      </c>
      <c r="Y129" s="219" t="e">
        <f t="shared" si="116"/>
        <v>#VALUE!</v>
      </c>
    </row>
    <row r="130" spans="1:25" ht="16" thickBot="1" x14ac:dyDescent="0.25">
      <c r="G130" s="221"/>
      <c r="H130" s="222"/>
      <c r="I130" s="221"/>
      <c r="J130" s="221"/>
      <c r="K130" s="221"/>
      <c r="L130" s="223"/>
      <c r="P130" s="224" t="e">
        <f>P129/G129</f>
        <v>#VALUE!</v>
      </c>
      <c r="Q130" s="224" t="e">
        <f>Q129/G129</f>
        <v>#VALUE!</v>
      </c>
    </row>
    <row r="131" spans="1:25" ht="62" thickBot="1" x14ac:dyDescent="0.25">
      <c r="G131" s="20"/>
      <c r="I131" s="225" t="s">
        <v>380</v>
      </c>
      <c r="J131" s="226">
        <f>'[147]OVERVIEW Section 13-SF'!F23</f>
        <v>0.65792856314948178</v>
      </c>
      <c r="K131" s="227">
        <f>J129/G129</f>
        <v>0.30000017815374141</v>
      </c>
      <c r="P131" s="228" t="e">
        <f>P129-'[147]BUDGET  V INTERNE'!O358</f>
        <v>#VALUE!</v>
      </c>
      <c r="Q131" s="228" t="e">
        <f>Q129-'[147]BUDGET  V INTERNE'!Q358</f>
        <v>#VALUE!</v>
      </c>
      <c r="S131" s="5" t="e">
        <f>G129-S129-T129-U129</f>
        <v>#VALUE!</v>
      </c>
      <c r="W131" s="5" t="e">
        <f>G129-W129-X129-Y129</f>
        <v>#VALUE!</v>
      </c>
    </row>
    <row r="133" spans="1:25" x14ac:dyDescent="0.2">
      <c r="K133" s="33"/>
    </row>
  </sheetData>
  <autoFilter ref="A11:G65" xr:uid="{5BE87D05-FD37-4FDB-A8B2-48BA0441DE2D}"/>
  <mergeCells count="14">
    <mergeCell ref="W10:W11"/>
    <mergeCell ref="X10:X11"/>
    <mergeCell ref="Y10:Y11"/>
    <mergeCell ref="A10:G10"/>
    <mergeCell ref="I10:K10"/>
    <mergeCell ref="M10:M11"/>
    <mergeCell ref="N10:N11"/>
    <mergeCell ref="O10:O11"/>
    <mergeCell ref="P10:Q10"/>
    <mergeCell ref="C125:F125"/>
    <mergeCell ref="C127:F127"/>
    <mergeCell ref="S10:S11"/>
    <mergeCell ref="T10:T11"/>
    <mergeCell ref="U10:U11"/>
  </mergeCells>
  <conditionalFormatting sqref="M15:M116">
    <cfRule type="containsText" dxfId="3" priority="4" operator="containsText" text="Support">
      <formula>NOT(ISERROR(SEARCH("Support",M15)))</formula>
    </cfRule>
  </conditionalFormatting>
  <conditionalFormatting sqref="M15:M125">
    <cfRule type="containsText" dxfId="2" priority="1" operator="containsText" text="Programme">
      <formula>NOT(ISERROR(SEARCH("Programme",M15)))</formula>
    </cfRule>
    <cfRule type="containsText" dxfId="1" priority="2" operator="containsText" text="Support">
      <formula>NOT(ISERROR(SEARCH("Support",M15)))</formula>
    </cfRule>
  </conditionalFormatting>
  <conditionalFormatting sqref="M118:M121">
    <cfRule type="containsText" dxfId="0" priority="3" operator="containsText" text="Support">
      <formula>NOT(ISERROR(SEARCH("Support",M118)))</formula>
    </cfRule>
  </conditionalFormatting>
  <pageMargins left="0.7" right="0.7" top="0.75" bottom="0.75" header="0.3" footer="0.3"/>
  <pageSetup paperSize="9"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OPTIMA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Jessica Millen</cp:lastModifiedBy>
  <dcterms:created xsi:type="dcterms:W3CDTF">2024-01-25T15:00:42Z</dcterms:created>
  <dcterms:modified xsi:type="dcterms:W3CDTF">2024-06-13T22:18:35Z</dcterms:modified>
  <cp:category/>
</cp:coreProperties>
</file>